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85" windowHeight="6750" activeTab="0"/>
  </bookViews>
  <sheets>
    <sheet name="Александров" sheetId="1" r:id="rId1"/>
  </sheets>
  <definedNames/>
  <calcPr fullCalcOnLoad="1"/>
</workbook>
</file>

<file path=xl/sharedStrings.xml><?xml version="1.0" encoding="utf-8"?>
<sst xmlns="http://schemas.openxmlformats.org/spreadsheetml/2006/main" count="643" uniqueCount="230">
  <si>
    <t>ИТОГО РАСХОДОВ:</t>
  </si>
  <si>
    <t>0102</t>
  </si>
  <si>
    <t>0104</t>
  </si>
  <si>
    <t>0801</t>
  </si>
  <si>
    <t>0707</t>
  </si>
  <si>
    <t>1003</t>
  </si>
  <si>
    <t>Целевая статья</t>
  </si>
  <si>
    <t>Наименование показателей</t>
  </si>
  <si>
    <t>000</t>
  </si>
  <si>
    <t>500</t>
  </si>
  <si>
    <t>0000000</t>
  </si>
  <si>
    <t>1104</t>
  </si>
  <si>
    <t>013</t>
  </si>
  <si>
    <t>001</t>
  </si>
  <si>
    <t>017</t>
  </si>
  <si>
    <t>0908</t>
  </si>
  <si>
    <t>0100</t>
  </si>
  <si>
    <t>000 00 00</t>
  </si>
  <si>
    <t>002 00 00</t>
  </si>
  <si>
    <t>002 04 00</t>
  </si>
  <si>
    <t>0700</t>
  </si>
  <si>
    <t>431 00 00</t>
  </si>
  <si>
    <t>431 01 00</t>
  </si>
  <si>
    <t>002 03 00</t>
  </si>
  <si>
    <t>0800</t>
  </si>
  <si>
    <t>440 99 00</t>
  </si>
  <si>
    <t>442 99 00</t>
  </si>
  <si>
    <t>0900</t>
  </si>
  <si>
    <t>512 00 00</t>
  </si>
  <si>
    <t>512 97 00</t>
  </si>
  <si>
    <t>1000</t>
  </si>
  <si>
    <t>514 01 00</t>
  </si>
  <si>
    <t>1100</t>
  </si>
  <si>
    <t>521 06 00</t>
  </si>
  <si>
    <t>0300</t>
  </si>
  <si>
    <t xml:space="preserve">000 00 00 </t>
  </si>
  <si>
    <t>0309</t>
  </si>
  <si>
    <t>441 99 00</t>
  </si>
  <si>
    <t xml:space="preserve">0804 </t>
  </si>
  <si>
    <t>0804</t>
  </si>
  <si>
    <t>006</t>
  </si>
  <si>
    <t>0400</t>
  </si>
  <si>
    <t>0412</t>
  </si>
  <si>
    <t>003</t>
  </si>
  <si>
    <t>0500</t>
  </si>
  <si>
    <t>0501</t>
  </si>
  <si>
    <t>0502</t>
  </si>
  <si>
    <t>0503</t>
  </si>
  <si>
    <t>Выполнение функций органами  местного самоуправления</t>
  </si>
  <si>
    <t>6000100</t>
  </si>
  <si>
    <t>6000200</t>
  </si>
  <si>
    <t>600 00 00</t>
  </si>
  <si>
    <t>600 01 00</t>
  </si>
  <si>
    <t>600 03 00</t>
  </si>
  <si>
    <t>600 04 00</t>
  </si>
  <si>
    <t>60005 00</t>
  </si>
  <si>
    <t>600 05 00</t>
  </si>
  <si>
    <t>505 37 00</t>
  </si>
  <si>
    <t>005</t>
  </si>
  <si>
    <t>Социальные выплаты</t>
  </si>
  <si>
    <t>795 03 06</t>
  </si>
  <si>
    <t>795 00 00</t>
  </si>
  <si>
    <t>457 00 00</t>
  </si>
  <si>
    <t>0103</t>
  </si>
  <si>
    <t>002 11 00</t>
  </si>
  <si>
    <t>002 12 00</t>
  </si>
  <si>
    <t>0114</t>
  </si>
  <si>
    <t>247 00 00</t>
  </si>
  <si>
    <t>247 99 00</t>
  </si>
  <si>
    <t>443 99 00</t>
  </si>
  <si>
    <t>450 85 00</t>
  </si>
  <si>
    <t>к решению Совета народных депутатов</t>
  </si>
  <si>
    <t>0702</t>
  </si>
  <si>
    <t xml:space="preserve">000 </t>
  </si>
  <si>
    <t xml:space="preserve">0702 </t>
  </si>
  <si>
    <t>423 00 00</t>
  </si>
  <si>
    <t>423 99 00</t>
  </si>
  <si>
    <t>443 00 00</t>
  </si>
  <si>
    <t>442 00 00</t>
  </si>
  <si>
    <t>441 00 00</t>
  </si>
  <si>
    <t>440 00 00</t>
  </si>
  <si>
    <t>Вид расхо
дов</t>
  </si>
  <si>
    <t>Раздел/
Подраз
дел</t>
  </si>
  <si>
    <t>795 01 06</t>
  </si>
  <si>
    <t xml:space="preserve">Субсидии юридическим лицам  </t>
  </si>
  <si>
    <t xml:space="preserve">Выполнение функций органами  местного самоуправления  </t>
  </si>
  <si>
    <t xml:space="preserve">Выполнение функций органами  местного самоуправления </t>
  </si>
  <si>
    <t>Глава муниципального образования</t>
  </si>
  <si>
    <t>Обеспечение деятельности подведомственных учреждений</t>
  </si>
  <si>
    <t xml:space="preserve">Проведение мероприятий для детей и молодёжи </t>
  </si>
  <si>
    <t>Государственная поддержка в сфере культуры, кинематографии и средств массовой информации</t>
  </si>
  <si>
    <t>450 00 00</t>
  </si>
  <si>
    <t xml:space="preserve">Мероприятия в области физической культуры и спорта </t>
  </si>
  <si>
    <t>514 00 00</t>
  </si>
  <si>
    <t xml:space="preserve">Мероприятия в области социальной политики </t>
  </si>
  <si>
    <t>002 99 00</t>
  </si>
  <si>
    <t>1001</t>
  </si>
  <si>
    <t>491 00 00</t>
  </si>
  <si>
    <t>491 01 00</t>
  </si>
  <si>
    <t xml:space="preserve">Доплата к пенсиям муниципальных служащих </t>
  </si>
  <si>
    <t>795 07 06</t>
  </si>
  <si>
    <t>795 06 06</t>
  </si>
  <si>
    <t>0803</t>
  </si>
  <si>
    <t>453 00 00</t>
  </si>
  <si>
    <t>453 01 00</t>
  </si>
  <si>
    <t>Бюджетные инвестиции</t>
  </si>
  <si>
    <t>Муниципальная целевая программа "Обеспечение территории Александровского района документами территориального планирования (2007-2010 года)"</t>
  </si>
  <si>
    <t>0111</t>
  </si>
  <si>
    <t>065 00 00</t>
  </si>
  <si>
    <t xml:space="preserve">Процентные платежи по муниципальному долгу </t>
  </si>
  <si>
    <t>065 03 00</t>
  </si>
  <si>
    <t>ОБЩЕГОСУДАРСТВЕННЫЕ ВОПРОСЫ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</si>
  <si>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</si>
  <si>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</si>
  <si>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Функционирование представительных органов муниципальных образований</t>
  </si>
  <si>
    <t xml:space="preserve">Функционирование местных администраций </t>
  </si>
  <si>
    <t>Обслуживание государственного и муниципального долга</t>
  </si>
  <si>
    <t>Процентные платежи по долговым обязательствам</t>
  </si>
  <si>
    <t>Другие общегосударственные вопросы</t>
  </si>
  <si>
    <t xml:space="preserve">Выполнение функций органами местного самоуправления  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</si>
  <si>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</si>
  <si>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</si>
  <si>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</si>
  <si>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Прочие расходы</t>
  </si>
  <si>
    <t>Выполнение функций бюджетными учреждениями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</si>
  <si>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</si>
  <si>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ситуаций, гражданская оборона</t>
  </si>
  <si>
    <t xml:space="preserve">Реализация других функций, связанных с обеспечением национальной безопасности и правоохранительной деятеьности </t>
  </si>
  <si>
    <t xml:space="preserve">НАЦИОНАЛЬНАЯ ЭКОНОМИКА </t>
  </si>
  <si>
    <t>Другие вопросы в области национальной экономики</t>
  </si>
  <si>
    <t>Целевые программы муниципальных образований</t>
  </si>
  <si>
    <t>ЖИЛИЩНО-КОММУНАЛЬНОЕ ХОЗЯЙСТВО</t>
  </si>
  <si>
    <t>Жилищное хозяйство</t>
  </si>
  <si>
    <t>Муниципальная  программа "Развитие лифтового хозяйства города Александров на 2009-2011 годы"</t>
  </si>
  <si>
    <t>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</si>
  <si>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</si>
  <si>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</si>
  <si>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</si>
  <si>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</si>
  <si>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</si>
  <si>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поселений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</si>
  <si>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</t>
  </si>
  <si>
    <t>Муниципальная  программа"Реконструкция и модернизация контейнерных площадок для сбора твердых бытовых отходов на 2009-2011 годы"</t>
  </si>
  <si>
    <t>ОБРАЗОВАНИЕ</t>
  </si>
  <si>
    <t xml:space="preserve">Общее образование </t>
  </si>
  <si>
    <t>Учреждения по внешкольной работе с детьми</t>
  </si>
  <si>
    <t>Молодёжная политика и оздоровление детей</t>
  </si>
  <si>
    <t>Организационно-воспитательная работа с молодёжью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</si>
  <si>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</si>
  <si>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</si>
  <si>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</si>
  <si>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</si>
  <si>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</si>
  <si>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 и другие организации 
исполнительских искусств</t>
  </si>
  <si>
    <t>Мероприятия в сфере культуры, кинематографии и средств массовой информации</t>
  </si>
  <si>
    <t>Телевидение и радиовещание</t>
  </si>
  <si>
    <t>Телерадиокомпании и телеорганизации</t>
  </si>
  <si>
    <t>Субсидии телерадиокомпаниям и телерадиоорганизациям</t>
  </si>
  <si>
    <t>Выполнение функций органами местного самоуправления (оплата информационных услуг)</t>
  </si>
  <si>
    <t>Периодическая печать и издательства</t>
  </si>
  <si>
    <t>Периодические издания, учрежденные органами законадательной и исполнительной власти</t>
  </si>
  <si>
    <t xml:space="preserve">Выполнение функций органами местного самоуправления - опубликование официальных материалов  </t>
  </si>
  <si>
    <t>ЗДРАВООХРАНЕНИЕ, ФИЗИЧЕСКАЯ КУЛЬТУРА И СПОРТ</t>
  </si>
  <si>
    <t>Физическая культура и спорт</t>
  </si>
  <si>
    <t xml:space="preserve">Физкультурно-оздоровительная работа и спортивные мероприятия </t>
  </si>
  <si>
    <t>Выполнение функций органами местного самоуправления</t>
  </si>
  <si>
    <t>СОЦИАЛЬНАЯ ПОЛИТИКА</t>
  </si>
  <si>
    <t>Пенсионное обеспечение</t>
  </si>
  <si>
    <t xml:space="preserve">Доплата к пенсиям </t>
  </si>
  <si>
    <t>Социальное обеспечение населения</t>
  </si>
  <si>
    <t>Реализация государственных функций в области социальной политики</t>
  </si>
  <si>
    <t>МЕЖБЮДЖЕТНЫЕ ТРАНСФЕРТЫ</t>
  </si>
  <si>
    <t>Иные межбюджетные трансферты</t>
  </si>
  <si>
    <t xml:space="preserve">Межбюджетные трансферты </t>
  </si>
  <si>
    <t>Межбюджетные трансферты бюджету муниципального района  из бюджета поселения на осуществление части полномочий по решению вопросов местного значения в соответствии с заключёнными соглашениями</t>
  </si>
  <si>
    <t>муниципального образования 
город Александров</t>
  </si>
  <si>
    <t>795 14 09</t>
  </si>
  <si>
    <t xml:space="preserve">Программа развития туризма в муниципальном образовании город Александров  на период  2010-2012 г.г. </t>
  </si>
  <si>
    <t>795 11 04</t>
  </si>
  <si>
    <t>Социальная помощь</t>
  </si>
  <si>
    <t>505 00 00</t>
  </si>
  <si>
    <t xml:space="preserve"> Муниципальная программа "Улучшение демографической ситуации в муниципальном образовании город Александров на 2009-2011 годы"</t>
  </si>
  <si>
    <t>795 08 06</t>
  </si>
  <si>
    <t>Исполнено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</si>
  <si>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</si>
  <si>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</si>
  <si>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зха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</si>
  <si>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</si>
  <si>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Обеспечение мероприятий по капитальному ремонту многоквартирных домов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</si>
  <si>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</si>
  <si>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</si>
  <si>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</si>
  <si>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</si>
  <si>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</si>
  <si>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 xml:space="preserve">Муниципальная целевая программа "Модернизация и реконструкция систем водоснабжения и водоотведения 
г.Александров на 2009-2011 годы" </t>
  </si>
  <si>
    <t xml:space="preserve">790 04 06 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</si>
  <si>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</si>
  <si>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</si>
  <si>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</si>
  <si>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</si>
  <si>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 xml:space="preserve">МЦП "Модернизация систем теплоснабжения 
г.Александров на 2009-2011 г.г." </t>
  </si>
  <si>
    <t xml:space="preserve">790 05 06 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</si>
  <si>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</si>
  <si>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090 02 00</t>
  </si>
  <si>
    <t>022</t>
  </si>
  <si>
    <t>522 35 01</t>
  </si>
  <si>
    <t>795 15 10</t>
  </si>
  <si>
    <t>450 06 00</t>
  </si>
  <si>
    <t xml:space="preserve">795 10 10 </t>
  </si>
  <si>
    <t>482 99 00</t>
  </si>
  <si>
    <t>079</t>
  </si>
  <si>
    <t>522 16 72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</si>
  <si>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</si>
  <si>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</si>
  <si>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</si>
  <si>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"Улучшение демографической ситуации во ВО на 2009-2011 годы"</t>
  </si>
  <si>
    <t>Мероприятия в сфере образования</t>
  </si>
  <si>
    <t xml:space="preserve">Расходы за счет субсидии на комплектование книжных фондов библиотек муниципальных образований </t>
  </si>
  <si>
    <t>Целевая программа реализации приоритетных направлений в социальной политике муниципального образования г.Александров на 2010-2012 г.г.</t>
  </si>
  <si>
    <t>Мероприятия в области здравоохранения,  спорта и физической культуры, туризма</t>
  </si>
  <si>
    <t>482 00 00</t>
  </si>
  <si>
    <t>Центры спортивной подготовки (сборные команды)</t>
  </si>
  <si>
    <t>Учреждения физической культуры и спорта</t>
  </si>
  <si>
    <t>521 00 00</t>
  </si>
  <si>
    <t xml:space="preserve">Комплексная программа социальной защиты населения Александровского района на 2009-2011годы </t>
  </si>
  <si>
    <t xml:space="preserve">Субсидия из областного бюджета на организацию мероприятий и создание объекта туристского показа в рамках областного  туристического культурно-спортивного фестиваля "Богатырские забавы"  </t>
  </si>
  <si>
    <t>Приложение №4</t>
  </si>
  <si>
    <t>ИСПОЛНЕНИЕ ПО  ПО РАЗДЕЛАМ, ПОДРАЗДЕЛАМ, ЦЕЛЕВЫМ СТАТЬЯМ И ВИДАМ РАСХОДОВ КЛАССИФИКАЦИИ РАСХОДОВ БЮДЖЕТОВ ЗА 2010 ГОД</t>
  </si>
  <si>
    <t>Городская целевая программа "Реконструкция и капитальный ремонт жилищного фонда на 2008-2015 годы"</t>
  </si>
  <si>
    <t>от 21.05.2011 г. № 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</si>
</sst>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#,##0.0"/>
    <numFmt numFmtId="172" formatCode="0.000"/>
    <numFmt numFmtId="173" formatCode="0.0000"/>
    <numFmt numFmtId="174" formatCode="0.00000"/>
    <numFmt numFmtId="175" formatCode="0.000000"/>
    <numFmt numFmtId="176" formatCode="0.0%"/>
  </numFmts>
  <fonts count="4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8"/>
      <name val="Arial Cyr"/>
      <family val="2"/>
    </font>
    <font>
      <sz val="11"/>
      <name val="Arial Cyr"/>
      <family val="2"/>
    </font>
    <font>
      <i/>
      <sz val="10"/>
      <name val="Arial Cyr"/>
      <family val="0"/>
    </font>
    <font>
      <i/>
      <sz val="9"/>
      <name val="Arial Cyr"/>
      <family val="0"/>
    </font>
    <font>
      <b/>
      <sz val="7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 shrinkToFit="1"/>
    </xf>
    <xf numFmtId="49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 shrinkToFit="1"/>
    </xf>
    <xf numFmtId="0" fontId="3" fillId="33" borderId="10" xfId="0" applyFont="1" applyFill="1" applyBorder="1" applyAlignment="1">
      <alignment wrapText="1" shrinkToFi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7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6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tabSelected="1" zoomScale="120" zoomScaleNormal="120" zoomScalePageLayoutView="0" workbookViewId="0" topLeftCell="A1">
      <selection activeCell="F12" sqref="F12"/>
    </sheetView>
  </sheetViews>
  <sheetFormatPr defaultColWidth="9.00390625" defaultRowHeight="12.75"/>
  <cols>
    <col min="1" max="1" width="45.125" style="8" customWidth="1"/>
    <col min="2" max="2" width="7.625" style="0" customWidth="1"/>
    <col min="3" max="3" width="9.375" style="0" customWidth="1"/>
    <col min="4" max="4" width="15.375" style="0" customWidth="1"/>
    <col min="5" max="5" width="13.625" style="0" customWidth="1"/>
  </cols>
  <sheetData>
    <row r="1" spans="1:5" ht="12.75">
      <c r="A1" s="11"/>
      <c r="B1" s="95" t="s">
        <v>226</v>
      </c>
      <c r="C1" s="95"/>
      <c r="D1" s="95"/>
      <c r="E1" s="7"/>
    </row>
    <row r="2" spans="1:5" ht="14.25" customHeight="1">
      <c r="A2" s="11"/>
      <c r="B2" s="96" t="s">
        <v>71</v>
      </c>
      <c r="C2" s="95"/>
      <c r="D2" s="95"/>
      <c r="E2" s="7"/>
    </row>
    <row r="3" spans="1:5" ht="24" customHeight="1">
      <c r="A3" s="96" t="s">
        <v>175</v>
      </c>
      <c r="B3" s="97"/>
      <c r="C3" s="97"/>
      <c r="D3" s="97"/>
      <c r="E3" s="7"/>
    </row>
    <row r="4" spans="1:5" ht="12.75">
      <c r="A4" s="11"/>
      <c r="B4" s="95" t="s">
        <v>229</v>
      </c>
      <c r="C4" s="95"/>
      <c r="D4" s="95"/>
      <c r="E4" s="7"/>
    </row>
    <row r="5" spans="2:4" ht="12.75">
      <c r="B5" s="7"/>
      <c r="C5" s="7"/>
      <c r="D5" s="7"/>
    </row>
    <row r="6" spans="1:5" ht="49.5" customHeight="1">
      <c r="A6" s="94" t="s">
        <v>227</v>
      </c>
      <c r="B6" s="94"/>
      <c r="C6" s="94"/>
      <c r="D6" s="94"/>
      <c r="E6" s="94"/>
    </row>
    <row r="7" ht="12.75">
      <c r="D7" s="5"/>
    </row>
    <row r="8" spans="1:5" ht="35.25" customHeight="1">
      <c r="A8" s="9" t="s">
        <v>7</v>
      </c>
      <c r="B8" s="9" t="s">
        <v>82</v>
      </c>
      <c r="C8" s="9" t="s">
        <v>6</v>
      </c>
      <c r="D8" s="9" t="s">
        <v>81</v>
      </c>
      <c r="E8" s="12" t="s">
        <v>183</v>
      </c>
    </row>
    <row r="9" spans="1:5" ht="11.25" customHeight="1">
      <c r="A9" s="10">
        <v>1</v>
      </c>
      <c r="B9" s="10">
        <v>2</v>
      </c>
      <c r="C9" s="10">
        <v>3</v>
      </c>
      <c r="D9" s="10">
        <v>4</v>
      </c>
      <c r="E9" s="13">
        <v>6</v>
      </c>
    </row>
    <row r="10" spans="1:5" ht="11.25" customHeight="1">
      <c r="A10" s="1"/>
      <c r="B10" s="1"/>
      <c r="C10" s="1"/>
      <c r="D10" s="1"/>
      <c r="E10" s="69"/>
    </row>
    <row r="11" spans="1:5" s="16" customFormat="1" ht="15" customHeight="1">
      <c r="A11" s="14" t="s">
        <v>111</v>
      </c>
      <c r="B11" s="15" t="s">
        <v>16</v>
      </c>
      <c r="C11" s="15" t="s">
        <v>10</v>
      </c>
      <c r="D11" s="15" t="s">
        <v>8</v>
      </c>
      <c r="E11" s="70">
        <f>SUM(E13,E19,E33,E45,E39)</f>
        <v>27619.099999999995</v>
      </c>
    </row>
    <row r="12" spans="1:5" s="16" customFormat="1" ht="12.75">
      <c r="A12" s="14"/>
      <c r="B12" s="15"/>
      <c r="C12" s="15"/>
      <c r="D12" s="15"/>
      <c r="E12" s="71"/>
    </row>
    <row r="13" spans="1:5" s="19" customFormat="1" ht="24">
      <c r="A13" s="17" t="s">
        <v>112</v>
      </c>
      <c r="B13" s="18" t="s">
        <v>1</v>
      </c>
      <c r="C13" s="18" t="s">
        <v>17</v>
      </c>
      <c r="D13" s="18" t="s">
        <v>8</v>
      </c>
      <c r="E13" s="72">
        <f>E15</f>
        <v>759.2</v>
      </c>
    </row>
    <row r="14" spans="1:5" s="19" customFormat="1" ht="14.25">
      <c r="A14" s="20"/>
      <c r="B14" s="18"/>
      <c r="C14" s="18"/>
      <c r="D14" s="18"/>
      <c r="E14" s="73"/>
    </row>
    <row r="15" spans="1:5" s="23" customFormat="1" ht="24">
      <c r="A15" s="21" t="s">
        <v>113</v>
      </c>
      <c r="B15" s="22" t="s">
        <v>1</v>
      </c>
      <c r="C15" s="22" t="s">
        <v>18</v>
      </c>
      <c r="D15" s="22" t="s">
        <v>8</v>
      </c>
      <c r="E15" s="74">
        <f>E16</f>
        <v>759.2</v>
      </c>
    </row>
    <row r="16" spans="1:5" s="26" customFormat="1" ht="12" customHeight="1">
      <c r="A16" s="24" t="s">
        <v>87</v>
      </c>
      <c r="B16" s="25" t="s">
        <v>1</v>
      </c>
      <c r="C16" s="25" t="s">
        <v>23</v>
      </c>
      <c r="D16" s="25" t="s">
        <v>8</v>
      </c>
      <c r="E16" s="75">
        <f>SUM(E17)</f>
        <v>759.2</v>
      </c>
    </row>
    <row r="17" spans="1:5" s="64" customFormat="1" ht="12" customHeight="1">
      <c r="A17" s="29" t="s">
        <v>119</v>
      </c>
      <c r="B17" s="30" t="s">
        <v>1</v>
      </c>
      <c r="C17" s="30" t="s">
        <v>23</v>
      </c>
      <c r="D17" s="30" t="s">
        <v>9</v>
      </c>
      <c r="E17" s="76">
        <v>759.2</v>
      </c>
    </row>
    <row r="18" spans="1:5" s="26" customFormat="1" ht="12.75">
      <c r="A18" s="29"/>
      <c r="B18" s="30"/>
      <c r="C18" s="30"/>
      <c r="D18" s="30"/>
      <c r="E18" s="77"/>
    </row>
    <row r="19" spans="1:5" s="32" customFormat="1" ht="24">
      <c r="A19" s="17" t="s">
        <v>114</v>
      </c>
      <c r="B19" s="31" t="s">
        <v>63</v>
      </c>
      <c r="C19" s="31" t="s">
        <v>17</v>
      </c>
      <c r="D19" s="31" t="s">
        <v>8</v>
      </c>
      <c r="E19" s="78">
        <f>SUM(E21,E25,E29)</f>
        <v>3954.1</v>
      </c>
    </row>
    <row r="20" spans="1:5" s="26" customFormat="1" ht="12.75">
      <c r="A20" s="29"/>
      <c r="B20" s="30"/>
      <c r="C20" s="30"/>
      <c r="D20" s="30"/>
      <c r="E20" s="77"/>
    </row>
    <row r="21" spans="1:5" s="26" customFormat="1" ht="24">
      <c r="A21" s="21" t="s">
        <v>113</v>
      </c>
      <c r="B21" s="22" t="s">
        <v>63</v>
      </c>
      <c r="C21" s="22" t="s">
        <v>18</v>
      </c>
      <c r="D21" s="22" t="s">
        <v>8</v>
      </c>
      <c r="E21" s="79">
        <f>SUM(E22)</f>
        <v>2690.5</v>
      </c>
    </row>
    <row r="22" spans="1:5" s="23" customFormat="1" ht="12" customHeight="1">
      <c r="A22" s="24" t="s">
        <v>120</v>
      </c>
      <c r="B22" s="25" t="s">
        <v>63</v>
      </c>
      <c r="C22" s="25" t="s">
        <v>19</v>
      </c>
      <c r="D22" s="25" t="s">
        <v>8</v>
      </c>
      <c r="E22" s="75">
        <f>SUM(E23)</f>
        <v>2690.5</v>
      </c>
    </row>
    <row r="23" spans="1:5" s="64" customFormat="1" ht="13.5" customHeight="1">
      <c r="A23" s="29" t="s">
        <v>119</v>
      </c>
      <c r="B23" s="30" t="s">
        <v>63</v>
      </c>
      <c r="C23" s="30" t="s">
        <v>19</v>
      </c>
      <c r="D23" s="30" t="s">
        <v>9</v>
      </c>
      <c r="E23" s="76">
        <v>2690.5</v>
      </c>
    </row>
    <row r="24" spans="1:5" s="23" customFormat="1" ht="12" customHeight="1">
      <c r="A24" s="27"/>
      <c r="B24" s="28"/>
      <c r="C24" s="28"/>
      <c r="D24" s="28"/>
      <c r="E24" s="74"/>
    </row>
    <row r="25" spans="1:5" s="23" customFormat="1" ht="24">
      <c r="A25" s="21" t="s">
        <v>113</v>
      </c>
      <c r="B25" s="22" t="s">
        <v>63</v>
      </c>
      <c r="C25" s="22" t="s">
        <v>18</v>
      </c>
      <c r="D25" s="22" t="s">
        <v>8</v>
      </c>
      <c r="E25" s="79">
        <f>SUM(E26)</f>
        <v>759.4</v>
      </c>
    </row>
    <row r="26" spans="1:5" s="23" customFormat="1" ht="22.5">
      <c r="A26" s="24" t="s">
        <v>121</v>
      </c>
      <c r="B26" s="25" t="s">
        <v>63</v>
      </c>
      <c r="C26" s="25" t="s">
        <v>64</v>
      </c>
      <c r="D26" s="25" t="s">
        <v>8</v>
      </c>
      <c r="E26" s="75">
        <f>SUM(E27)</f>
        <v>759.4</v>
      </c>
    </row>
    <row r="27" spans="1:5" s="64" customFormat="1" ht="12.75" customHeight="1">
      <c r="A27" s="29" t="s">
        <v>119</v>
      </c>
      <c r="B27" s="30" t="s">
        <v>63</v>
      </c>
      <c r="C27" s="30" t="s">
        <v>64</v>
      </c>
      <c r="D27" s="30" t="s">
        <v>9</v>
      </c>
      <c r="E27" s="76">
        <v>759.4</v>
      </c>
    </row>
    <row r="28" spans="1:5" s="23" customFormat="1" ht="12.75" customHeight="1">
      <c r="A28" s="27"/>
      <c r="B28" s="28"/>
      <c r="C28" s="28"/>
      <c r="D28" s="28"/>
      <c r="E28" s="74"/>
    </row>
    <row r="29" spans="1:5" s="23" customFormat="1" ht="24">
      <c r="A29" s="21" t="s">
        <v>113</v>
      </c>
      <c r="B29" s="22" t="s">
        <v>63</v>
      </c>
      <c r="C29" s="22" t="s">
        <v>18</v>
      </c>
      <c r="D29" s="22" t="s">
        <v>8</v>
      </c>
      <c r="E29" s="79">
        <f>SUM(E30)</f>
        <v>504.2</v>
      </c>
    </row>
    <row r="30" spans="1:5" s="23" customFormat="1" ht="22.5">
      <c r="A30" s="24" t="s">
        <v>122</v>
      </c>
      <c r="B30" s="25" t="s">
        <v>63</v>
      </c>
      <c r="C30" s="25" t="s">
        <v>65</v>
      </c>
      <c r="D30" s="25" t="s">
        <v>8</v>
      </c>
      <c r="E30" s="75">
        <f>SUM(E31)</f>
        <v>504.2</v>
      </c>
    </row>
    <row r="31" spans="1:5" s="64" customFormat="1" ht="15" customHeight="1">
      <c r="A31" s="29" t="s">
        <v>119</v>
      </c>
      <c r="B31" s="30" t="s">
        <v>63</v>
      </c>
      <c r="C31" s="30" t="s">
        <v>65</v>
      </c>
      <c r="D31" s="30" t="s">
        <v>9</v>
      </c>
      <c r="E31" s="76">
        <v>504.2</v>
      </c>
    </row>
    <row r="32" spans="1:5" s="26" customFormat="1" ht="12.75">
      <c r="A32" s="29"/>
      <c r="B32" s="30"/>
      <c r="C32" s="30"/>
      <c r="D32" s="30"/>
      <c r="E32" s="77"/>
    </row>
    <row r="33" spans="1:5" s="16" customFormat="1" ht="12.75">
      <c r="A33" s="33" t="s">
        <v>115</v>
      </c>
      <c r="B33" s="18" t="s">
        <v>2</v>
      </c>
      <c r="C33" s="18" t="s">
        <v>17</v>
      </c>
      <c r="D33" s="18" t="s">
        <v>8</v>
      </c>
      <c r="E33" s="72">
        <f>E35</f>
        <v>17592.6</v>
      </c>
    </row>
    <row r="34" spans="1:5" s="16" customFormat="1" ht="12.75">
      <c r="A34" s="34"/>
      <c r="B34" s="15"/>
      <c r="C34" s="15"/>
      <c r="D34" s="15"/>
      <c r="E34" s="71"/>
    </row>
    <row r="35" spans="1:5" s="35" customFormat="1" ht="24">
      <c r="A35" s="21" t="s">
        <v>113</v>
      </c>
      <c r="B35" s="22" t="s">
        <v>2</v>
      </c>
      <c r="C35" s="22" t="s">
        <v>18</v>
      </c>
      <c r="D35" s="22" t="s">
        <v>8</v>
      </c>
      <c r="E35" s="74">
        <f>E36</f>
        <v>17592.6</v>
      </c>
    </row>
    <row r="36" spans="1:5" s="36" customFormat="1" ht="11.25">
      <c r="A36" s="24" t="s">
        <v>120</v>
      </c>
      <c r="B36" s="25" t="s">
        <v>2</v>
      </c>
      <c r="C36" s="25" t="s">
        <v>19</v>
      </c>
      <c r="D36" s="25" t="s">
        <v>8</v>
      </c>
      <c r="E36" s="75">
        <f>SUM(E37)</f>
        <v>17592.6</v>
      </c>
    </row>
    <row r="37" spans="1:5" s="64" customFormat="1" ht="13.5" customHeight="1">
      <c r="A37" s="29" t="s">
        <v>119</v>
      </c>
      <c r="B37" s="30" t="s">
        <v>2</v>
      </c>
      <c r="C37" s="30" t="s">
        <v>19</v>
      </c>
      <c r="D37" s="30" t="s">
        <v>9</v>
      </c>
      <c r="E37" s="76">
        <v>17592.6</v>
      </c>
    </row>
    <row r="38" spans="1:5" s="23" customFormat="1" ht="12">
      <c r="A38" s="29"/>
      <c r="B38" s="30"/>
      <c r="C38" s="30"/>
      <c r="D38" s="30"/>
      <c r="E38" s="74"/>
    </row>
    <row r="39" spans="1:5" s="23" customFormat="1" ht="24" customHeight="1">
      <c r="A39" s="37" t="s">
        <v>116</v>
      </c>
      <c r="B39" s="38" t="s">
        <v>107</v>
      </c>
      <c r="C39" s="38" t="s">
        <v>17</v>
      </c>
      <c r="D39" s="38" t="s">
        <v>8</v>
      </c>
      <c r="E39" s="72">
        <f>SUM(E41)</f>
        <v>13.8</v>
      </c>
    </row>
    <row r="40" spans="1:5" s="23" customFormat="1" ht="12">
      <c r="A40" s="29"/>
      <c r="B40" s="30"/>
      <c r="C40" s="30"/>
      <c r="D40" s="30"/>
      <c r="E40" s="74"/>
    </row>
    <row r="41" spans="1:5" s="23" customFormat="1" ht="12">
      <c r="A41" s="24" t="s">
        <v>117</v>
      </c>
      <c r="B41" s="25" t="s">
        <v>107</v>
      </c>
      <c r="C41" s="25" t="s">
        <v>108</v>
      </c>
      <c r="D41" s="25" t="s">
        <v>8</v>
      </c>
      <c r="E41" s="74">
        <f>SUM(E42)</f>
        <v>13.8</v>
      </c>
    </row>
    <row r="42" spans="1:5" s="23" customFormat="1" ht="12">
      <c r="A42" s="24" t="s">
        <v>109</v>
      </c>
      <c r="B42" s="25" t="s">
        <v>107</v>
      </c>
      <c r="C42" s="25" t="s">
        <v>110</v>
      </c>
      <c r="D42" s="25" t="s">
        <v>8</v>
      </c>
      <c r="E42" s="74">
        <f>SUM(E43)</f>
        <v>13.8</v>
      </c>
    </row>
    <row r="43" spans="1:5" s="64" customFormat="1" ht="13.5" customHeight="1">
      <c r="A43" s="29" t="s">
        <v>119</v>
      </c>
      <c r="B43" s="30" t="s">
        <v>107</v>
      </c>
      <c r="C43" s="30" t="s">
        <v>110</v>
      </c>
      <c r="D43" s="30" t="s">
        <v>9</v>
      </c>
      <c r="E43" s="76">
        <v>13.8</v>
      </c>
    </row>
    <row r="44" spans="1:5" s="23" customFormat="1" ht="12">
      <c r="A44" s="29"/>
      <c r="B44" s="30"/>
      <c r="C44" s="30"/>
      <c r="D44" s="30"/>
      <c r="E44" s="74"/>
    </row>
    <row r="45" spans="1:5" s="39" customFormat="1" ht="12">
      <c r="A45" s="17" t="s">
        <v>118</v>
      </c>
      <c r="B45" s="18" t="s">
        <v>66</v>
      </c>
      <c r="C45" s="18" t="s">
        <v>35</v>
      </c>
      <c r="D45" s="18" t="s">
        <v>8</v>
      </c>
      <c r="E45" s="72">
        <f>SUM(E47,E51)</f>
        <v>5299.4</v>
      </c>
    </row>
    <row r="46" spans="1:5" s="39" customFormat="1" ht="12">
      <c r="A46" s="17"/>
      <c r="B46" s="18"/>
      <c r="C46" s="18"/>
      <c r="D46" s="18"/>
      <c r="E46" s="72"/>
    </row>
    <row r="47" spans="1:5" s="39" customFormat="1" ht="24">
      <c r="A47" s="21" t="s">
        <v>113</v>
      </c>
      <c r="B47" s="22" t="s">
        <v>66</v>
      </c>
      <c r="C47" s="22" t="s">
        <v>18</v>
      </c>
      <c r="D47" s="22" t="s">
        <v>8</v>
      </c>
      <c r="E47" s="74">
        <f>SUM(E48)</f>
        <v>5155.9</v>
      </c>
    </row>
    <row r="48" spans="1:5" s="39" customFormat="1" ht="14.25" customHeight="1">
      <c r="A48" s="24" t="s">
        <v>88</v>
      </c>
      <c r="B48" s="25" t="s">
        <v>66</v>
      </c>
      <c r="C48" s="25" t="s">
        <v>95</v>
      </c>
      <c r="D48" s="25" t="s">
        <v>8</v>
      </c>
      <c r="E48" s="75">
        <f>SUM(E49)</f>
        <v>5155.9</v>
      </c>
    </row>
    <row r="49" spans="1:5" s="65" customFormat="1" ht="13.5" customHeight="1">
      <c r="A49" s="29" t="s">
        <v>124</v>
      </c>
      <c r="B49" s="30" t="s">
        <v>66</v>
      </c>
      <c r="C49" s="30" t="s">
        <v>95</v>
      </c>
      <c r="D49" s="30" t="s">
        <v>13</v>
      </c>
      <c r="E49" s="76">
        <v>5155.9</v>
      </c>
    </row>
    <row r="50" spans="1:5" s="39" customFormat="1" ht="13.5" customHeight="1">
      <c r="A50" s="27"/>
      <c r="B50" s="28"/>
      <c r="C50" s="28"/>
      <c r="D50" s="28"/>
      <c r="E50" s="72"/>
    </row>
    <row r="51" spans="1:5" s="42" customFormat="1" ht="36">
      <c r="A51" s="60" t="s">
        <v>212</v>
      </c>
      <c r="B51" s="41" t="s">
        <v>66</v>
      </c>
      <c r="C51" s="41" t="s">
        <v>213</v>
      </c>
      <c r="D51" s="41" t="s">
        <v>8</v>
      </c>
      <c r="E51" s="79">
        <f>SUM(E52)</f>
        <v>143.5</v>
      </c>
    </row>
    <row r="52" spans="1:5" s="42" customFormat="1" ht="33.75">
      <c r="A52" s="54" t="s">
        <v>214</v>
      </c>
      <c r="B52" s="43" t="s">
        <v>66</v>
      </c>
      <c r="C52" s="43" t="s">
        <v>203</v>
      </c>
      <c r="D52" s="43" t="s">
        <v>8</v>
      </c>
      <c r="E52" s="80">
        <f>SUM(E53)</f>
        <v>143.5</v>
      </c>
    </row>
    <row r="53" spans="1:5" s="65" customFormat="1" ht="13.5" customHeight="1">
      <c r="A53" s="29" t="s">
        <v>119</v>
      </c>
      <c r="B53" s="30" t="s">
        <v>66</v>
      </c>
      <c r="C53" s="30" t="s">
        <v>203</v>
      </c>
      <c r="D53" s="30" t="s">
        <v>9</v>
      </c>
      <c r="E53" s="76">
        <v>143.5</v>
      </c>
    </row>
    <row r="54" spans="1:5" s="39" customFormat="1" ht="12">
      <c r="A54" s="17"/>
      <c r="B54" s="18"/>
      <c r="C54" s="18"/>
      <c r="D54" s="18"/>
      <c r="E54" s="72"/>
    </row>
    <row r="55" spans="1:5" s="26" customFormat="1" ht="25.5">
      <c r="A55" s="14" t="s">
        <v>125</v>
      </c>
      <c r="B55" s="15" t="s">
        <v>34</v>
      </c>
      <c r="C55" s="15" t="s">
        <v>35</v>
      </c>
      <c r="D55" s="15" t="s">
        <v>8</v>
      </c>
      <c r="E55" s="70">
        <f>E57</f>
        <v>25.9</v>
      </c>
    </row>
    <row r="56" spans="1:5" s="26" customFormat="1" ht="12.75">
      <c r="A56" s="37"/>
      <c r="B56" s="38"/>
      <c r="C56" s="38"/>
      <c r="D56" s="38"/>
      <c r="E56" s="77"/>
    </row>
    <row r="57" spans="1:5" s="26" customFormat="1" ht="24">
      <c r="A57" s="17" t="s">
        <v>126</v>
      </c>
      <c r="B57" s="18" t="s">
        <v>36</v>
      </c>
      <c r="C57" s="15" t="s">
        <v>35</v>
      </c>
      <c r="D57" s="15" t="s">
        <v>8</v>
      </c>
      <c r="E57" s="82">
        <f>SUM(E59)</f>
        <v>25.9</v>
      </c>
    </row>
    <row r="58" spans="1:5" s="26" customFormat="1" ht="12.75">
      <c r="A58" s="37"/>
      <c r="B58" s="38"/>
      <c r="C58" s="38"/>
      <c r="D58" s="38"/>
      <c r="E58" s="77"/>
    </row>
    <row r="59" spans="1:5" s="23" customFormat="1" ht="36">
      <c r="A59" s="40" t="s">
        <v>127</v>
      </c>
      <c r="B59" s="22" t="s">
        <v>36</v>
      </c>
      <c r="C59" s="22" t="s">
        <v>67</v>
      </c>
      <c r="D59" s="22" t="s">
        <v>8</v>
      </c>
      <c r="E59" s="83">
        <f>E60</f>
        <v>25.9</v>
      </c>
    </row>
    <row r="60" spans="1:5" s="55" customFormat="1" ht="13.5" customHeight="1">
      <c r="A60" s="54" t="s">
        <v>88</v>
      </c>
      <c r="B60" s="43" t="s">
        <v>36</v>
      </c>
      <c r="C60" s="43" t="s">
        <v>68</v>
      </c>
      <c r="D60" s="43" t="s">
        <v>8</v>
      </c>
      <c r="E60" s="84">
        <f>SUM(E61)</f>
        <v>25.9</v>
      </c>
    </row>
    <row r="61" spans="1:5" s="64" customFormat="1" ht="13.5" customHeight="1">
      <c r="A61" s="29" t="s">
        <v>119</v>
      </c>
      <c r="B61" s="30" t="s">
        <v>36</v>
      </c>
      <c r="C61" s="30" t="s">
        <v>68</v>
      </c>
      <c r="D61" s="30" t="s">
        <v>9</v>
      </c>
      <c r="E61" s="76">
        <v>25.9</v>
      </c>
    </row>
    <row r="62" spans="1:5" s="26" customFormat="1" ht="12.75">
      <c r="A62" s="27"/>
      <c r="B62" s="28"/>
      <c r="C62" s="28"/>
      <c r="D62" s="28"/>
      <c r="E62" s="77"/>
    </row>
    <row r="63" spans="1:5" s="44" customFormat="1" ht="12.75">
      <c r="A63" s="14" t="s">
        <v>128</v>
      </c>
      <c r="B63" s="15" t="s">
        <v>41</v>
      </c>
      <c r="C63" s="15" t="s">
        <v>35</v>
      </c>
      <c r="D63" s="15" t="s">
        <v>8</v>
      </c>
      <c r="E63" s="70">
        <f>E65</f>
        <v>280</v>
      </c>
    </row>
    <row r="64" spans="1:5" s="26" customFormat="1" ht="12.75">
      <c r="A64" s="37"/>
      <c r="B64" s="38"/>
      <c r="C64" s="38"/>
      <c r="D64" s="38"/>
      <c r="E64" s="77"/>
    </row>
    <row r="65" spans="1:5" s="39" customFormat="1" ht="24">
      <c r="A65" s="17" t="s">
        <v>129</v>
      </c>
      <c r="B65" s="18" t="s">
        <v>42</v>
      </c>
      <c r="C65" s="18" t="s">
        <v>35</v>
      </c>
      <c r="D65" s="18" t="s">
        <v>8</v>
      </c>
      <c r="E65" s="82">
        <f>E67</f>
        <v>280</v>
      </c>
    </row>
    <row r="66" spans="1:5" s="26" customFormat="1" ht="12.75">
      <c r="A66" s="24"/>
      <c r="B66" s="25"/>
      <c r="C66" s="25"/>
      <c r="D66" s="25"/>
      <c r="E66" s="77"/>
    </row>
    <row r="67" spans="1:5" s="23" customFormat="1" ht="14.25" customHeight="1">
      <c r="A67" s="40" t="s">
        <v>130</v>
      </c>
      <c r="B67" s="22" t="s">
        <v>42</v>
      </c>
      <c r="C67" s="22" t="s">
        <v>61</v>
      </c>
      <c r="D67" s="22" t="s">
        <v>8</v>
      </c>
      <c r="E67" s="83">
        <f>E68</f>
        <v>280</v>
      </c>
    </row>
    <row r="68" spans="1:5" s="64" customFormat="1" ht="33.75">
      <c r="A68" s="54" t="s">
        <v>106</v>
      </c>
      <c r="B68" s="43" t="s">
        <v>42</v>
      </c>
      <c r="C68" s="43" t="s">
        <v>178</v>
      </c>
      <c r="D68" s="43" t="s">
        <v>8</v>
      </c>
      <c r="E68" s="84">
        <f>E69</f>
        <v>280</v>
      </c>
    </row>
    <row r="69" spans="1:5" s="64" customFormat="1" ht="15.75" customHeight="1">
      <c r="A69" s="29" t="s">
        <v>85</v>
      </c>
      <c r="B69" s="30" t="s">
        <v>42</v>
      </c>
      <c r="C69" s="30" t="s">
        <v>178</v>
      </c>
      <c r="D69" s="30" t="s">
        <v>9</v>
      </c>
      <c r="E69" s="85">
        <v>280</v>
      </c>
    </row>
    <row r="70" spans="1:5" s="26" customFormat="1" ht="15" customHeight="1">
      <c r="A70" s="24"/>
      <c r="B70" s="25"/>
      <c r="C70" s="25"/>
      <c r="D70" s="25"/>
      <c r="E70" s="77"/>
    </row>
    <row r="71" spans="1:5" s="26" customFormat="1" ht="15" customHeight="1">
      <c r="A71" s="46" t="s">
        <v>131</v>
      </c>
      <c r="B71" s="47" t="s">
        <v>44</v>
      </c>
      <c r="C71" s="47" t="s">
        <v>10</v>
      </c>
      <c r="D71" s="47" t="s">
        <v>8</v>
      </c>
      <c r="E71" s="86">
        <f>E73+E91+E103</f>
        <v>180912</v>
      </c>
    </row>
    <row r="72" spans="1:5" s="26" customFormat="1" ht="13.5" customHeight="1">
      <c r="A72" s="46"/>
      <c r="B72" s="47"/>
      <c r="C72" s="47"/>
      <c r="D72" s="47"/>
      <c r="E72" s="77"/>
    </row>
    <row r="73" spans="1:5" s="23" customFormat="1" ht="15" customHeight="1">
      <c r="A73" s="17" t="s">
        <v>132</v>
      </c>
      <c r="B73" s="18" t="s">
        <v>45</v>
      </c>
      <c r="C73" s="18" t="s">
        <v>10</v>
      </c>
      <c r="D73" s="18" t="s">
        <v>8</v>
      </c>
      <c r="E73" s="82">
        <f>E84+E75</f>
        <v>99438.29999999999</v>
      </c>
    </row>
    <row r="74" spans="1:5" s="23" customFormat="1" ht="12">
      <c r="A74" s="17"/>
      <c r="B74" s="18"/>
      <c r="C74" s="18"/>
      <c r="D74" s="18"/>
      <c r="E74" s="74"/>
    </row>
    <row r="75" spans="1:5" s="23" customFormat="1" ht="36">
      <c r="A75" s="40" t="s">
        <v>184</v>
      </c>
      <c r="B75" s="22" t="s">
        <v>45</v>
      </c>
      <c r="C75" s="22" t="s">
        <v>185</v>
      </c>
      <c r="D75" s="22" t="s">
        <v>8</v>
      </c>
      <c r="E75" s="83">
        <f>E76+E80</f>
        <v>77890.7</v>
      </c>
    </row>
    <row r="76" spans="1:5" s="23" customFormat="1" ht="72">
      <c r="A76" s="40" t="s">
        <v>186</v>
      </c>
      <c r="B76" s="22" t="s">
        <v>45</v>
      </c>
      <c r="C76" s="22" t="s">
        <v>187</v>
      </c>
      <c r="D76" s="22" t="s">
        <v>8</v>
      </c>
      <c r="E76" s="83">
        <f>E77</f>
        <v>72438.3</v>
      </c>
    </row>
    <row r="77" spans="1:5" s="23" customFormat="1" ht="24">
      <c r="A77" s="40" t="s">
        <v>188</v>
      </c>
      <c r="B77" s="22" t="s">
        <v>45</v>
      </c>
      <c r="C77" s="22" t="s">
        <v>189</v>
      </c>
      <c r="D77" s="22" t="s">
        <v>8</v>
      </c>
      <c r="E77" s="83">
        <f>E78</f>
        <v>72438.3</v>
      </c>
    </row>
    <row r="78" spans="1:5" s="48" customFormat="1" ht="15" customHeight="1">
      <c r="A78" s="27" t="s">
        <v>84</v>
      </c>
      <c r="B78" s="28" t="s">
        <v>45</v>
      </c>
      <c r="C78" s="28" t="s">
        <v>189</v>
      </c>
      <c r="D78" s="28" t="s">
        <v>40</v>
      </c>
      <c r="E78" s="87">
        <v>72438.3</v>
      </c>
    </row>
    <row r="79" spans="1:5" s="48" customFormat="1" ht="15" customHeight="1">
      <c r="A79" s="27"/>
      <c r="B79" s="28"/>
      <c r="C79" s="28"/>
      <c r="D79" s="28"/>
      <c r="E79" s="87"/>
    </row>
    <row r="80" spans="1:5" s="48" customFormat="1" ht="48">
      <c r="A80" s="40" t="s">
        <v>190</v>
      </c>
      <c r="B80" s="25" t="s">
        <v>45</v>
      </c>
      <c r="C80" s="25" t="s">
        <v>191</v>
      </c>
      <c r="D80" s="25" t="s">
        <v>8</v>
      </c>
      <c r="E80" s="88">
        <f>E81</f>
        <v>5452.4</v>
      </c>
    </row>
    <row r="81" spans="1:5" s="48" customFormat="1" ht="24">
      <c r="A81" s="40" t="s">
        <v>192</v>
      </c>
      <c r="B81" s="25" t="s">
        <v>45</v>
      </c>
      <c r="C81" s="25" t="s">
        <v>193</v>
      </c>
      <c r="D81" s="25" t="s">
        <v>8</v>
      </c>
      <c r="E81" s="88">
        <f>E82</f>
        <v>5452.4</v>
      </c>
    </row>
    <row r="82" spans="1:5" s="23" customFormat="1" ht="15" customHeight="1">
      <c r="A82" s="27" t="s">
        <v>84</v>
      </c>
      <c r="B82" s="28" t="s">
        <v>45</v>
      </c>
      <c r="C82" s="28" t="s">
        <v>193</v>
      </c>
      <c r="D82" s="28" t="s">
        <v>40</v>
      </c>
      <c r="E82" s="89">
        <v>5452.4</v>
      </c>
    </row>
    <row r="83" spans="1:5" s="23" customFormat="1" ht="12" customHeight="1">
      <c r="A83" s="17"/>
      <c r="B83" s="18"/>
      <c r="C83" s="18"/>
      <c r="D83" s="18"/>
      <c r="E83" s="74"/>
    </row>
    <row r="84" spans="1:5" s="23" customFormat="1" ht="14.25" customHeight="1">
      <c r="A84" s="40" t="s">
        <v>130</v>
      </c>
      <c r="B84" s="22" t="s">
        <v>45</v>
      </c>
      <c r="C84" s="22" t="s">
        <v>61</v>
      </c>
      <c r="D84" s="22" t="s">
        <v>8</v>
      </c>
      <c r="E84" s="83">
        <f>E85+E88</f>
        <v>21547.6</v>
      </c>
    </row>
    <row r="85" spans="1:5" s="23" customFormat="1" ht="24" customHeight="1">
      <c r="A85" s="24" t="s">
        <v>228</v>
      </c>
      <c r="B85" s="25" t="s">
        <v>45</v>
      </c>
      <c r="C85" s="25" t="s">
        <v>83</v>
      </c>
      <c r="D85" s="25" t="s">
        <v>8</v>
      </c>
      <c r="E85" s="90">
        <f>E86+E87</f>
        <v>19547.6</v>
      </c>
    </row>
    <row r="86" spans="1:5" s="64" customFormat="1" ht="11.25">
      <c r="A86" s="29" t="s">
        <v>84</v>
      </c>
      <c r="B86" s="30" t="s">
        <v>45</v>
      </c>
      <c r="C86" s="30" t="s">
        <v>83</v>
      </c>
      <c r="D86" s="30" t="s">
        <v>40</v>
      </c>
      <c r="E86" s="76">
        <v>18304.8</v>
      </c>
    </row>
    <row r="87" spans="1:5" s="64" customFormat="1" ht="15" customHeight="1">
      <c r="A87" s="29" t="s">
        <v>85</v>
      </c>
      <c r="B87" s="30" t="s">
        <v>45</v>
      </c>
      <c r="C87" s="30" t="s">
        <v>83</v>
      </c>
      <c r="D87" s="30" t="s">
        <v>9</v>
      </c>
      <c r="E87" s="76">
        <v>1242.8</v>
      </c>
    </row>
    <row r="88" spans="1:5" s="49" customFormat="1" ht="24" customHeight="1">
      <c r="A88" s="24" t="s">
        <v>133</v>
      </c>
      <c r="B88" s="25" t="s">
        <v>45</v>
      </c>
      <c r="C88" s="25" t="s">
        <v>100</v>
      </c>
      <c r="D88" s="25" t="s">
        <v>8</v>
      </c>
      <c r="E88" s="90">
        <f>E89</f>
        <v>2000</v>
      </c>
    </row>
    <row r="89" spans="1:5" s="64" customFormat="1" ht="15.75" customHeight="1">
      <c r="A89" s="29" t="s">
        <v>84</v>
      </c>
      <c r="B89" s="30" t="s">
        <v>45</v>
      </c>
      <c r="C89" s="30" t="s">
        <v>100</v>
      </c>
      <c r="D89" s="30" t="s">
        <v>40</v>
      </c>
      <c r="E89" s="85">
        <v>2000</v>
      </c>
    </row>
    <row r="90" spans="1:5" s="26" customFormat="1" ht="12.75">
      <c r="A90" s="27"/>
      <c r="B90" s="28"/>
      <c r="C90" s="28"/>
      <c r="D90" s="28"/>
      <c r="E90" s="77"/>
    </row>
    <row r="91" spans="1:5" s="23" customFormat="1" ht="12">
      <c r="A91" s="17" t="s">
        <v>134</v>
      </c>
      <c r="B91" s="18" t="s">
        <v>46</v>
      </c>
      <c r="C91" s="18" t="s">
        <v>10</v>
      </c>
      <c r="D91" s="18" t="s">
        <v>8</v>
      </c>
      <c r="E91" s="82">
        <f>E93+E97</f>
        <v>8833.5</v>
      </c>
    </row>
    <row r="92" spans="1:5" s="23" customFormat="1" ht="12">
      <c r="A92" s="17"/>
      <c r="B92" s="18"/>
      <c r="C92" s="18"/>
      <c r="D92" s="18"/>
      <c r="E92" s="74"/>
    </row>
    <row r="93" spans="1:5" s="23" customFormat="1" ht="24.75" customHeight="1">
      <c r="A93" s="40" t="s">
        <v>196</v>
      </c>
      <c r="B93" s="22" t="s">
        <v>46</v>
      </c>
      <c r="C93" s="22" t="s">
        <v>197</v>
      </c>
      <c r="D93" s="22" t="s">
        <v>8</v>
      </c>
      <c r="E93" s="83">
        <f>E94</f>
        <v>3665.3</v>
      </c>
    </row>
    <row r="94" spans="1:5" s="23" customFormat="1" ht="24.75" customHeight="1">
      <c r="A94" s="24" t="s">
        <v>198</v>
      </c>
      <c r="B94" s="25" t="s">
        <v>46</v>
      </c>
      <c r="C94" s="25" t="s">
        <v>199</v>
      </c>
      <c r="D94" s="25" t="s">
        <v>8</v>
      </c>
      <c r="E94" s="83">
        <f>E95</f>
        <v>3665.3</v>
      </c>
    </row>
    <row r="95" spans="1:5" s="58" customFormat="1" ht="12">
      <c r="A95" s="29" t="s">
        <v>105</v>
      </c>
      <c r="B95" s="30" t="s">
        <v>46</v>
      </c>
      <c r="C95" s="30" t="s">
        <v>199</v>
      </c>
      <c r="D95" s="30" t="s">
        <v>43</v>
      </c>
      <c r="E95" s="89">
        <v>3665.3</v>
      </c>
    </row>
    <row r="96" spans="1:5" s="23" customFormat="1" ht="12">
      <c r="A96" s="17"/>
      <c r="B96" s="18"/>
      <c r="C96" s="18"/>
      <c r="D96" s="18"/>
      <c r="E96" s="74"/>
    </row>
    <row r="97" spans="1:5" s="55" customFormat="1" ht="12">
      <c r="A97" s="66" t="s">
        <v>130</v>
      </c>
      <c r="B97" s="41" t="s">
        <v>46</v>
      </c>
      <c r="C97" s="41" t="s">
        <v>61</v>
      </c>
      <c r="D97" s="41" t="s">
        <v>8</v>
      </c>
      <c r="E97" s="84">
        <f>E98+E100</f>
        <v>5168.2</v>
      </c>
    </row>
    <row r="98" spans="1:5" s="55" customFormat="1" ht="33.75">
      <c r="A98" s="68" t="s">
        <v>194</v>
      </c>
      <c r="B98" s="43" t="s">
        <v>46</v>
      </c>
      <c r="C98" s="43" t="s">
        <v>195</v>
      </c>
      <c r="D98" s="43" t="s">
        <v>8</v>
      </c>
      <c r="E98" s="84">
        <f>E99</f>
        <v>197</v>
      </c>
    </row>
    <row r="99" spans="1:5" s="64" customFormat="1" ht="14.25" customHeight="1">
      <c r="A99" s="67" t="s">
        <v>85</v>
      </c>
      <c r="B99" s="30" t="s">
        <v>46</v>
      </c>
      <c r="C99" s="30" t="s">
        <v>195</v>
      </c>
      <c r="D99" s="30" t="s">
        <v>9</v>
      </c>
      <c r="E99" s="85">
        <v>197</v>
      </c>
    </row>
    <row r="100" spans="1:5" s="55" customFormat="1" ht="22.5">
      <c r="A100" s="54" t="s">
        <v>200</v>
      </c>
      <c r="B100" s="43" t="s">
        <v>46</v>
      </c>
      <c r="C100" s="43" t="s">
        <v>201</v>
      </c>
      <c r="D100" s="43" t="s">
        <v>8</v>
      </c>
      <c r="E100" s="84">
        <f>E101</f>
        <v>4971.2</v>
      </c>
    </row>
    <row r="101" spans="1:5" s="64" customFormat="1" ht="14.25" customHeight="1">
      <c r="A101" s="29" t="s">
        <v>85</v>
      </c>
      <c r="B101" s="30" t="s">
        <v>46</v>
      </c>
      <c r="C101" s="30" t="s">
        <v>201</v>
      </c>
      <c r="D101" s="30" t="s">
        <v>9</v>
      </c>
      <c r="E101" s="76">
        <v>4971.2</v>
      </c>
    </row>
    <row r="102" spans="1:5" s="36" customFormat="1" ht="14.25" customHeight="1">
      <c r="A102" s="51"/>
      <c r="B102" s="28"/>
      <c r="C102" s="28"/>
      <c r="D102" s="28"/>
      <c r="E102" s="81"/>
    </row>
    <row r="103" spans="1:5" s="26" customFormat="1" ht="12.75">
      <c r="A103" s="17" t="s">
        <v>135</v>
      </c>
      <c r="B103" s="18" t="s">
        <v>47</v>
      </c>
      <c r="C103" s="18" t="s">
        <v>17</v>
      </c>
      <c r="D103" s="18" t="s">
        <v>8</v>
      </c>
      <c r="E103" s="82">
        <f>E105+E117</f>
        <v>72640.2</v>
      </c>
    </row>
    <row r="104" spans="1:5" s="26" customFormat="1" ht="12.75">
      <c r="A104" s="37"/>
      <c r="B104" s="18"/>
      <c r="C104" s="18"/>
      <c r="D104" s="18"/>
      <c r="E104" s="70"/>
    </row>
    <row r="105" spans="1:5" s="23" customFormat="1" ht="12.75" customHeight="1">
      <c r="A105" s="40" t="s">
        <v>135</v>
      </c>
      <c r="B105" s="22" t="s">
        <v>47</v>
      </c>
      <c r="C105" s="22" t="s">
        <v>51</v>
      </c>
      <c r="D105" s="22" t="s">
        <v>8</v>
      </c>
      <c r="E105" s="83">
        <f>E106+E108+E110+E112+E114</f>
        <v>42968</v>
      </c>
    </row>
    <row r="106" spans="1:5" s="23" customFormat="1" ht="12">
      <c r="A106" s="24" t="s">
        <v>136</v>
      </c>
      <c r="B106" s="25" t="s">
        <v>47</v>
      </c>
      <c r="C106" s="25" t="s">
        <v>52</v>
      </c>
      <c r="D106" s="25" t="s">
        <v>8</v>
      </c>
      <c r="E106" s="90">
        <f>E107</f>
        <v>8430.6</v>
      </c>
    </row>
    <row r="107" spans="1:5" s="64" customFormat="1" ht="15" customHeight="1">
      <c r="A107" s="29" t="s">
        <v>85</v>
      </c>
      <c r="B107" s="30" t="s">
        <v>47</v>
      </c>
      <c r="C107" s="30" t="s">
        <v>49</v>
      </c>
      <c r="D107" s="30" t="s">
        <v>9</v>
      </c>
      <c r="E107" s="76">
        <v>8430.6</v>
      </c>
    </row>
    <row r="108" spans="1:5" s="23" customFormat="1" ht="38.25" customHeight="1">
      <c r="A108" s="24" t="s">
        <v>137</v>
      </c>
      <c r="B108" s="25" t="s">
        <v>47</v>
      </c>
      <c r="C108" s="25" t="s">
        <v>50</v>
      </c>
      <c r="D108" s="25" t="s">
        <v>8</v>
      </c>
      <c r="E108" s="90">
        <f>E109</f>
        <v>26066</v>
      </c>
    </row>
    <row r="109" spans="1:5" s="49" customFormat="1" ht="14.25" customHeight="1">
      <c r="A109" s="27" t="s">
        <v>86</v>
      </c>
      <c r="B109" s="28" t="s">
        <v>47</v>
      </c>
      <c r="C109" s="28" t="s">
        <v>50</v>
      </c>
      <c r="D109" s="28" t="s">
        <v>9</v>
      </c>
      <c r="E109" s="91">
        <v>26066</v>
      </c>
    </row>
    <row r="110" spans="1:5" s="23" customFormat="1" ht="12">
      <c r="A110" s="24" t="s">
        <v>138</v>
      </c>
      <c r="B110" s="25" t="s">
        <v>47</v>
      </c>
      <c r="C110" s="25" t="s">
        <v>53</v>
      </c>
      <c r="D110" s="25" t="s">
        <v>8</v>
      </c>
      <c r="E110" s="90">
        <f>E111</f>
        <v>2843.8</v>
      </c>
    </row>
    <row r="111" spans="1:5" s="64" customFormat="1" ht="12.75" customHeight="1">
      <c r="A111" s="29" t="s">
        <v>48</v>
      </c>
      <c r="B111" s="30" t="s">
        <v>47</v>
      </c>
      <c r="C111" s="30" t="s">
        <v>53</v>
      </c>
      <c r="D111" s="30" t="s">
        <v>9</v>
      </c>
      <c r="E111" s="76">
        <v>2843.8</v>
      </c>
    </row>
    <row r="112" spans="1:5" s="23" customFormat="1" ht="13.5" customHeight="1">
      <c r="A112" s="24" t="s">
        <v>139</v>
      </c>
      <c r="B112" s="25" t="s">
        <v>47</v>
      </c>
      <c r="C112" s="25" t="s">
        <v>54</v>
      </c>
      <c r="D112" s="25" t="s">
        <v>8</v>
      </c>
      <c r="E112" s="90">
        <v>934.2</v>
      </c>
    </row>
    <row r="113" spans="1:5" s="64" customFormat="1" ht="12" customHeight="1">
      <c r="A113" s="29" t="s">
        <v>85</v>
      </c>
      <c r="B113" s="30" t="s">
        <v>47</v>
      </c>
      <c r="C113" s="30" t="s">
        <v>54</v>
      </c>
      <c r="D113" s="30" t="s">
        <v>9</v>
      </c>
      <c r="E113" s="76">
        <v>934.2</v>
      </c>
    </row>
    <row r="114" spans="1:5" s="23" customFormat="1" ht="22.5">
      <c r="A114" s="24" t="s">
        <v>140</v>
      </c>
      <c r="B114" s="25" t="s">
        <v>47</v>
      </c>
      <c r="C114" s="25" t="s">
        <v>55</v>
      </c>
      <c r="D114" s="25" t="s">
        <v>8</v>
      </c>
      <c r="E114" s="90">
        <f>E115</f>
        <v>4693.4</v>
      </c>
    </row>
    <row r="115" spans="1:5" s="64" customFormat="1" ht="15" customHeight="1">
      <c r="A115" s="29" t="s">
        <v>86</v>
      </c>
      <c r="B115" s="30" t="s">
        <v>47</v>
      </c>
      <c r="C115" s="30" t="s">
        <v>56</v>
      </c>
      <c r="D115" s="30" t="s">
        <v>9</v>
      </c>
      <c r="E115" s="76">
        <v>4693.4</v>
      </c>
    </row>
    <row r="116" spans="1:5" s="26" customFormat="1" ht="12.75">
      <c r="A116" s="27"/>
      <c r="B116" s="28"/>
      <c r="C116" s="28"/>
      <c r="D116" s="28"/>
      <c r="E116" s="77"/>
    </row>
    <row r="117" spans="1:5" s="23" customFormat="1" ht="12">
      <c r="A117" s="40" t="s">
        <v>130</v>
      </c>
      <c r="B117" s="22" t="s">
        <v>47</v>
      </c>
      <c r="C117" s="22" t="s">
        <v>61</v>
      </c>
      <c r="D117" s="22" t="s">
        <v>8</v>
      </c>
      <c r="E117" s="83">
        <f>E118+E120+E122</f>
        <v>29672.2</v>
      </c>
    </row>
    <row r="118" spans="1:5" s="23" customFormat="1" ht="45">
      <c r="A118" s="24" t="s">
        <v>141</v>
      </c>
      <c r="B118" s="25" t="s">
        <v>47</v>
      </c>
      <c r="C118" s="25" t="s">
        <v>60</v>
      </c>
      <c r="D118" s="25" t="s">
        <v>8</v>
      </c>
      <c r="E118" s="90">
        <f>E119</f>
        <v>27672.2</v>
      </c>
    </row>
    <row r="119" spans="1:5" s="36" customFormat="1" ht="14.25" customHeight="1">
      <c r="A119" s="27" t="s">
        <v>85</v>
      </c>
      <c r="B119" s="28" t="s">
        <v>47</v>
      </c>
      <c r="C119" s="28" t="s">
        <v>60</v>
      </c>
      <c r="D119" s="28" t="s">
        <v>9</v>
      </c>
      <c r="E119" s="81">
        <v>27672.2</v>
      </c>
    </row>
    <row r="120" spans="1:5" s="36" customFormat="1" ht="36.75" customHeight="1">
      <c r="A120" s="24" t="s">
        <v>142</v>
      </c>
      <c r="B120" s="25" t="s">
        <v>47</v>
      </c>
      <c r="C120" s="25" t="s">
        <v>101</v>
      </c>
      <c r="D120" s="25" t="s">
        <v>8</v>
      </c>
      <c r="E120" s="83">
        <v>1600</v>
      </c>
    </row>
    <row r="121" spans="1:5" s="64" customFormat="1" ht="14.25" customHeight="1">
      <c r="A121" s="29" t="s">
        <v>85</v>
      </c>
      <c r="B121" s="30" t="s">
        <v>47</v>
      </c>
      <c r="C121" s="30" t="s">
        <v>101</v>
      </c>
      <c r="D121" s="30" t="s">
        <v>9</v>
      </c>
      <c r="E121" s="76">
        <v>1600</v>
      </c>
    </row>
    <row r="122" spans="1:5" s="36" customFormat="1" ht="33.75" customHeight="1">
      <c r="A122" s="24" t="s">
        <v>181</v>
      </c>
      <c r="B122" s="25" t="s">
        <v>47</v>
      </c>
      <c r="C122" s="25" t="s">
        <v>182</v>
      </c>
      <c r="D122" s="25" t="s">
        <v>8</v>
      </c>
      <c r="E122" s="83">
        <v>400</v>
      </c>
    </row>
    <row r="123" spans="1:5" s="36" customFormat="1" ht="14.25" customHeight="1">
      <c r="A123" s="27" t="s">
        <v>85</v>
      </c>
      <c r="B123" s="28" t="s">
        <v>47</v>
      </c>
      <c r="C123" s="28" t="s">
        <v>182</v>
      </c>
      <c r="D123" s="28" t="s">
        <v>9</v>
      </c>
      <c r="E123" s="81">
        <v>400</v>
      </c>
    </row>
    <row r="124" spans="1:5" s="45" customFormat="1" ht="12.75">
      <c r="A124" s="27"/>
      <c r="B124" s="28"/>
      <c r="C124" s="28"/>
      <c r="D124" s="28"/>
      <c r="E124" s="92"/>
    </row>
    <row r="125" spans="1:5" s="16" customFormat="1" ht="12.75">
      <c r="A125" s="14" t="s">
        <v>143</v>
      </c>
      <c r="B125" s="15" t="s">
        <v>20</v>
      </c>
      <c r="C125" s="15" t="s">
        <v>17</v>
      </c>
      <c r="D125" s="15" t="s">
        <v>8</v>
      </c>
      <c r="E125" s="71">
        <f>E127+E133</f>
        <v>12189.8</v>
      </c>
    </row>
    <row r="126" spans="1:5" s="16" customFormat="1" ht="12.75">
      <c r="A126" s="14"/>
      <c r="B126" s="15"/>
      <c r="C126" s="15"/>
      <c r="D126" s="15"/>
      <c r="E126" s="71"/>
    </row>
    <row r="127" spans="1:5" s="16" customFormat="1" ht="12.75">
      <c r="A127" s="52" t="s">
        <v>144</v>
      </c>
      <c r="B127" s="18" t="s">
        <v>72</v>
      </c>
      <c r="C127" s="18" t="s">
        <v>35</v>
      </c>
      <c r="D127" s="18" t="s">
        <v>73</v>
      </c>
      <c r="E127" s="72">
        <f>SUM(E129)</f>
        <v>11901.3</v>
      </c>
    </row>
    <row r="128" spans="1:5" s="16" customFormat="1" ht="11.25" customHeight="1">
      <c r="A128" s="52"/>
      <c r="B128" s="18"/>
      <c r="C128" s="18"/>
      <c r="D128" s="18"/>
      <c r="E128" s="71"/>
    </row>
    <row r="129" spans="1:5" s="16" customFormat="1" ht="13.5" customHeight="1">
      <c r="A129" s="50" t="s">
        <v>145</v>
      </c>
      <c r="B129" s="22" t="s">
        <v>74</v>
      </c>
      <c r="C129" s="22" t="s">
        <v>75</v>
      </c>
      <c r="D129" s="22" t="s">
        <v>8</v>
      </c>
      <c r="E129" s="74">
        <f>SUM(E130)</f>
        <v>11901.3</v>
      </c>
    </row>
    <row r="130" spans="1:5" s="16" customFormat="1" ht="15" customHeight="1">
      <c r="A130" s="24" t="s">
        <v>88</v>
      </c>
      <c r="B130" s="25" t="s">
        <v>72</v>
      </c>
      <c r="C130" s="25" t="s">
        <v>76</v>
      </c>
      <c r="D130" s="25" t="s">
        <v>8</v>
      </c>
      <c r="E130" s="75">
        <f>SUM(E131)</f>
        <v>11901.3</v>
      </c>
    </row>
    <row r="131" spans="1:5" s="65" customFormat="1" ht="11.25">
      <c r="A131" s="29" t="s">
        <v>124</v>
      </c>
      <c r="B131" s="30" t="s">
        <v>72</v>
      </c>
      <c r="C131" s="30" t="s">
        <v>76</v>
      </c>
      <c r="D131" s="30" t="s">
        <v>13</v>
      </c>
      <c r="E131" s="76">
        <v>11901.3</v>
      </c>
    </row>
    <row r="132" spans="1:5" s="16" customFormat="1" ht="12.75">
      <c r="A132" s="51"/>
      <c r="B132" s="28"/>
      <c r="C132" s="28"/>
      <c r="D132" s="28"/>
      <c r="E132" s="71"/>
    </row>
    <row r="133" spans="1:5" s="39" customFormat="1" ht="15.75" customHeight="1">
      <c r="A133" s="17" t="s">
        <v>146</v>
      </c>
      <c r="B133" s="18" t="s">
        <v>4</v>
      </c>
      <c r="C133" s="18" t="s">
        <v>17</v>
      </c>
      <c r="D133" s="18" t="s">
        <v>8</v>
      </c>
      <c r="E133" s="72">
        <f>E135+E139</f>
        <v>288.5</v>
      </c>
    </row>
    <row r="134" spans="1:5" s="39" customFormat="1" ht="10.5" customHeight="1">
      <c r="A134" s="17"/>
      <c r="B134" s="18"/>
      <c r="C134" s="18"/>
      <c r="D134" s="18"/>
      <c r="E134" s="72"/>
    </row>
    <row r="135" spans="1:5" s="23" customFormat="1" ht="14.25" customHeight="1">
      <c r="A135" s="40" t="s">
        <v>147</v>
      </c>
      <c r="B135" s="22" t="s">
        <v>4</v>
      </c>
      <c r="C135" s="22" t="s">
        <v>21</v>
      </c>
      <c r="D135" s="22" t="s">
        <v>8</v>
      </c>
      <c r="E135" s="74">
        <f>E136</f>
        <v>268.5</v>
      </c>
    </row>
    <row r="136" spans="1:5" s="23" customFormat="1" ht="12">
      <c r="A136" s="24" t="s">
        <v>89</v>
      </c>
      <c r="B136" s="25" t="s">
        <v>4</v>
      </c>
      <c r="C136" s="25" t="s">
        <v>22</v>
      </c>
      <c r="D136" s="25" t="s">
        <v>8</v>
      </c>
      <c r="E136" s="75">
        <f>SUM(E137)</f>
        <v>268.5</v>
      </c>
    </row>
    <row r="137" spans="1:5" s="64" customFormat="1" ht="14.25" customHeight="1">
      <c r="A137" s="29" t="s">
        <v>119</v>
      </c>
      <c r="B137" s="30" t="s">
        <v>4</v>
      </c>
      <c r="C137" s="30" t="s">
        <v>22</v>
      </c>
      <c r="D137" s="30" t="s">
        <v>9</v>
      </c>
      <c r="E137" s="76">
        <v>268.5</v>
      </c>
    </row>
    <row r="138" spans="1:5" s="23" customFormat="1" ht="14.25" customHeight="1">
      <c r="A138" s="27"/>
      <c r="B138" s="28"/>
      <c r="C138" s="28"/>
      <c r="D138" s="28"/>
      <c r="E138" s="74"/>
    </row>
    <row r="139" spans="1:5" s="53" customFormat="1" ht="28.5" customHeight="1">
      <c r="A139" s="60" t="s">
        <v>215</v>
      </c>
      <c r="B139" s="41" t="s">
        <v>4</v>
      </c>
      <c r="C139" s="41" t="s">
        <v>205</v>
      </c>
      <c r="D139" s="41" t="s">
        <v>204</v>
      </c>
      <c r="E139" s="93">
        <f>SUM(E140)</f>
        <v>20</v>
      </c>
    </row>
    <row r="140" spans="1:5" s="23" customFormat="1" ht="14.25" customHeight="1">
      <c r="A140" s="29" t="s">
        <v>216</v>
      </c>
      <c r="B140" s="30" t="s">
        <v>4</v>
      </c>
      <c r="C140" s="30" t="s">
        <v>205</v>
      </c>
      <c r="D140" s="30" t="s">
        <v>204</v>
      </c>
      <c r="E140" s="85">
        <v>20</v>
      </c>
    </row>
    <row r="141" spans="1:5" s="55" customFormat="1" ht="11.25">
      <c r="A141" s="54"/>
      <c r="B141" s="43"/>
      <c r="C141" s="43"/>
      <c r="D141" s="43"/>
      <c r="E141" s="80"/>
    </row>
    <row r="142" spans="1:5" s="16" customFormat="1" ht="25.5">
      <c r="A142" s="14" t="s">
        <v>148</v>
      </c>
      <c r="B142" s="15" t="s">
        <v>24</v>
      </c>
      <c r="C142" s="15" t="s">
        <v>17</v>
      </c>
      <c r="D142" s="15" t="s">
        <v>8</v>
      </c>
      <c r="E142" s="70">
        <f>SUM(E144,E169,E175)</f>
        <v>55100.15</v>
      </c>
    </row>
    <row r="143" spans="1:5" s="23" customFormat="1" ht="12">
      <c r="A143" s="40"/>
      <c r="B143" s="22"/>
      <c r="C143" s="22"/>
      <c r="D143" s="22"/>
      <c r="E143" s="74"/>
    </row>
    <row r="144" spans="1:5" s="16" customFormat="1" ht="12.75">
      <c r="A144" s="17" t="s">
        <v>149</v>
      </c>
      <c r="B144" s="18" t="s">
        <v>3</v>
      </c>
      <c r="C144" s="18" t="s">
        <v>17</v>
      </c>
      <c r="D144" s="18" t="s">
        <v>8</v>
      </c>
      <c r="E144" s="82">
        <f>SUM(E146,E150,E154,E158,E165,E162)</f>
        <v>54471.950000000004</v>
      </c>
    </row>
    <row r="145" spans="1:5" s="23" customFormat="1" ht="12">
      <c r="A145" s="40"/>
      <c r="B145" s="22"/>
      <c r="C145" s="22"/>
      <c r="D145" s="22"/>
      <c r="E145" s="74"/>
    </row>
    <row r="146" spans="1:5" s="23" customFormat="1" ht="24">
      <c r="A146" s="40" t="s">
        <v>150</v>
      </c>
      <c r="B146" s="22" t="s">
        <v>3</v>
      </c>
      <c r="C146" s="22" t="s">
        <v>80</v>
      </c>
      <c r="D146" s="22" t="s">
        <v>8</v>
      </c>
      <c r="E146" s="83">
        <f>SUM(E147)</f>
        <v>30961.15</v>
      </c>
    </row>
    <row r="147" spans="1:5" s="36" customFormat="1" ht="13.5" customHeight="1">
      <c r="A147" s="24" t="s">
        <v>88</v>
      </c>
      <c r="B147" s="25" t="s">
        <v>3</v>
      </c>
      <c r="C147" s="25" t="s">
        <v>25</v>
      </c>
      <c r="D147" s="25" t="s">
        <v>8</v>
      </c>
      <c r="E147" s="90">
        <f>SUM(E148)</f>
        <v>30961.15</v>
      </c>
    </row>
    <row r="148" spans="1:5" s="36" customFormat="1" ht="13.5" customHeight="1">
      <c r="A148" s="27" t="s">
        <v>124</v>
      </c>
      <c r="B148" s="28" t="s">
        <v>3</v>
      </c>
      <c r="C148" s="28" t="s">
        <v>25</v>
      </c>
      <c r="D148" s="28" t="s">
        <v>13</v>
      </c>
      <c r="E148" s="91">
        <v>30961.15</v>
      </c>
    </row>
    <row r="149" spans="1:5" s="26" customFormat="1" ht="12.75">
      <c r="A149" s="29"/>
      <c r="B149" s="25"/>
      <c r="C149" s="22"/>
      <c r="D149" s="22"/>
      <c r="E149" s="77"/>
    </row>
    <row r="150" spans="1:5" s="26" customFormat="1" ht="12.75">
      <c r="A150" s="40" t="s">
        <v>151</v>
      </c>
      <c r="B150" s="22" t="s">
        <v>3</v>
      </c>
      <c r="C150" s="22" t="s">
        <v>79</v>
      </c>
      <c r="D150" s="22" t="s">
        <v>8</v>
      </c>
      <c r="E150" s="83">
        <f>SUM(E151)</f>
        <v>7834.7</v>
      </c>
    </row>
    <row r="151" spans="1:5" s="26" customFormat="1" ht="14.25" customHeight="1">
      <c r="A151" s="24" t="s">
        <v>88</v>
      </c>
      <c r="B151" s="25" t="s">
        <v>3</v>
      </c>
      <c r="C151" s="25" t="s">
        <v>37</v>
      </c>
      <c r="D151" s="25" t="s">
        <v>8</v>
      </c>
      <c r="E151" s="90">
        <f>SUM(E152)</f>
        <v>7834.7</v>
      </c>
    </row>
    <row r="152" spans="1:5" s="26" customFormat="1" ht="12.75">
      <c r="A152" s="27" t="s">
        <v>124</v>
      </c>
      <c r="B152" s="28" t="s">
        <v>3</v>
      </c>
      <c r="C152" s="28" t="s">
        <v>37</v>
      </c>
      <c r="D152" s="28" t="s">
        <v>13</v>
      </c>
      <c r="E152" s="76">
        <v>7834.7</v>
      </c>
    </row>
    <row r="153" spans="1:5" s="26" customFormat="1" ht="12.75">
      <c r="A153" s="29"/>
      <c r="B153" s="25"/>
      <c r="C153" s="22"/>
      <c r="D153" s="22"/>
      <c r="E153" s="77"/>
    </row>
    <row r="154" spans="1:5" s="23" customFormat="1" ht="12">
      <c r="A154" s="40" t="s">
        <v>152</v>
      </c>
      <c r="B154" s="22" t="s">
        <v>3</v>
      </c>
      <c r="C154" s="22" t="s">
        <v>78</v>
      </c>
      <c r="D154" s="22" t="s">
        <v>8</v>
      </c>
      <c r="E154" s="74">
        <f>SUM(E155)</f>
        <v>8959.7</v>
      </c>
    </row>
    <row r="155" spans="1:5" s="36" customFormat="1" ht="14.25" customHeight="1">
      <c r="A155" s="24" t="s">
        <v>88</v>
      </c>
      <c r="B155" s="25" t="s">
        <v>3</v>
      </c>
      <c r="C155" s="25" t="s">
        <v>26</v>
      </c>
      <c r="D155" s="25" t="s">
        <v>8</v>
      </c>
      <c r="E155" s="75">
        <f>SUM(E156)</f>
        <v>8959.7</v>
      </c>
    </row>
    <row r="156" spans="1:5" s="36" customFormat="1" ht="12.75" customHeight="1">
      <c r="A156" s="27" t="s">
        <v>124</v>
      </c>
      <c r="B156" s="28" t="s">
        <v>3</v>
      </c>
      <c r="C156" s="28" t="s">
        <v>26</v>
      </c>
      <c r="D156" s="28" t="s">
        <v>13</v>
      </c>
      <c r="E156" s="81">
        <v>8959.7</v>
      </c>
    </row>
    <row r="157" spans="1:5" s="36" customFormat="1" ht="11.25">
      <c r="A157" s="27"/>
      <c r="B157" s="28"/>
      <c r="C157" s="28"/>
      <c r="D157" s="28"/>
      <c r="E157" s="81"/>
    </row>
    <row r="158" spans="1:5" s="23" customFormat="1" ht="24">
      <c r="A158" s="40" t="s">
        <v>153</v>
      </c>
      <c r="B158" s="22" t="s">
        <v>3</v>
      </c>
      <c r="C158" s="22" t="s">
        <v>77</v>
      </c>
      <c r="D158" s="22" t="s">
        <v>8</v>
      </c>
      <c r="E158" s="74">
        <f>SUM(E159)</f>
        <v>5153.4</v>
      </c>
    </row>
    <row r="159" spans="1:5" s="36" customFormat="1" ht="15" customHeight="1">
      <c r="A159" s="24" t="s">
        <v>88</v>
      </c>
      <c r="B159" s="25" t="s">
        <v>3</v>
      </c>
      <c r="C159" s="25" t="s">
        <v>69</v>
      </c>
      <c r="D159" s="25" t="s">
        <v>8</v>
      </c>
      <c r="E159" s="75">
        <f>SUM(E160)</f>
        <v>5153.4</v>
      </c>
    </row>
    <row r="160" spans="1:5" s="36" customFormat="1" ht="12.75" customHeight="1">
      <c r="A160" s="27" t="s">
        <v>124</v>
      </c>
      <c r="B160" s="28" t="s">
        <v>3</v>
      </c>
      <c r="C160" s="28" t="s">
        <v>69</v>
      </c>
      <c r="D160" s="28" t="s">
        <v>13</v>
      </c>
      <c r="E160" s="81">
        <v>5153.4</v>
      </c>
    </row>
    <row r="161" spans="1:5" s="36" customFormat="1" ht="12.75" customHeight="1">
      <c r="A161" s="27"/>
      <c r="B161" s="28"/>
      <c r="C161" s="28"/>
      <c r="D161" s="28"/>
      <c r="E161" s="81"/>
    </row>
    <row r="162" spans="1:5" s="53" customFormat="1" ht="27" customHeight="1">
      <c r="A162" s="60" t="s">
        <v>217</v>
      </c>
      <c r="B162" s="41" t="s">
        <v>3</v>
      </c>
      <c r="C162" s="41" t="s">
        <v>207</v>
      </c>
      <c r="D162" s="41" t="s">
        <v>8</v>
      </c>
      <c r="E162" s="93">
        <f>SUM(E163)</f>
        <v>52</v>
      </c>
    </row>
    <row r="163" spans="1:5" s="36" customFormat="1" ht="12.75" customHeight="1">
      <c r="A163" s="29" t="s">
        <v>124</v>
      </c>
      <c r="B163" s="30" t="s">
        <v>3</v>
      </c>
      <c r="C163" s="30" t="s">
        <v>207</v>
      </c>
      <c r="D163" s="30" t="s">
        <v>13</v>
      </c>
      <c r="E163" s="85">
        <v>52</v>
      </c>
    </row>
    <row r="164" spans="1:5" s="36" customFormat="1" ht="11.25">
      <c r="A164" s="29"/>
      <c r="B164" s="28"/>
      <c r="C164" s="28"/>
      <c r="D164" s="28"/>
      <c r="E164" s="81"/>
    </row>
    <row r="165" spans="1:5" s="23" customFormat="1" ht="26.25" customHeight="1">
      <c r="A165" s="40" t="s">
        <v>154</v>
      </c>
      <c r="B165" s="22" t="s">
        <v>3</v>
      </c>
      <c r="C165" s="22" t="s">
        <v>91</v>
      </c>
      <c r="D165" s="22" t="s">
        <v>8</v>
      </c>
      <c r="E165" s="83">
        <f>E166</f>
        <v>1511</v>
      </c>
    </row>
    <row r="166" spans="1:5" s="36" customFormat="1" ht="22.5">
      <c r="A166" s="24" t="s">
        <v>90</v>
      </c>
      <c r="B166" s="25" t="s">
        <v>3</v>
      </c>
      <c r="C166" s="25" t="s">
        <v>70</v>
      </c>
      <c r="D166" s="25" t="s">
        <v>8</v>
      </c>
      <c r="E166" s="90">
        <f>SUM(E167)</f>
        <v>1511</v>
      </c>
    </row>
    <row r="167" spans="1:5" s="36" customFormat="1" ht="11.25">
      <c r="A167" s="27" t="s">
        <v>124</v>
      </c>
      <c r="B167" s="28" t="s">
        <v>3</v>
      </c>
      <c r="C167" s="28" t="s">
        <v>70</v>
      </c>
      <c r="D167" s="28" t="s">
        <v>13</v>
      </c>
      <c r="E167" s="91">
        <v>1511</v>
      </c>
    </row>
    <row r="168" spans="1:5" s="36" customFormat="1" ht="11.25">
      <c r="A168" s="27"/>
      <c r="B168" s="28"/>
      <c r="C168" s="28"/>
      <c r="D168" s="28"/>
      <c r="E168" s="81"/>
    </row>
    <row r="169" spans="1:5" s="36" customFormat="1" ht="12">
      <c r="A169" s="17" t="s">
        <v>155</v>
      </c>
      <c r="B169" s="18" t="s">
        <v>102</v>
      </c>
      <c r="C169" s="18" t="s">
        <v>17</v>
      </c>
      <c r="D169" s="18" t="s">
        <v>8</v>
      </c>
      <c r="E169" s="82">
        <f>SUM(E171)</f>
        <v>54</v>
      </c>
    </row>
    <row r="170" spans="1:5" s="36" customFormat="1" ht="11.25">
      <c r="A170" s="24"/>
      <c r="B170" s="25"/>
      <c r="C170" s="25"/>
      <c r="D170" s="25"/>
      <c r="E170" s="81"/>
    </row>
    <row r="171" spans="1:5" s="36" customFormat="1" ht="12.75" customHeight="1">
      <c r="A171" s="40" t="s">
        <v>156</v>
      </c>
      <c r="B171" s="22" t="s">
        <v>102</v>
      </c>
      <c r="C171" s="22" t="s">
        <v>103</v>
      </c>
      <c r="D171" s="22" t="s">
        <v>8</v>
      </c>
      <c r="E171" s="83">
        <f>SUM(E172)</f>
        <v>54</v>
      </c>
    </row>
    <row r="172" spans="1:5" s="36" customFormat="1" ht="12.75" customHeight="1">
      <c r="A172" s="24" t="s">
        <v>157</v>
      </c>
      <c r="B172" s="25" t="s">
        <v>102</v>
      </c>
      <c r="C172" s="25" t="s">
        <v>104</v>
      </c>
      <c r="D172" s="25" t="s">
        <v>8</v>
      </c>
      <c r="E172" s="90">
        <f>SUM(E173)</f>
        <v>54</v>
      </c>
    </row>
    <row r="173" spans="1:5" s="36" customFormat="1" ht="22.5">
      <c r="A173" s="27" t="s">
        <v>158</v>
      </c>
      <c r="B173" s="28" t="s">
        <v>102</v>
      </c>
      <c r="C173" s="28" t="s">
        <v>104</v>
      </c>
      <c r="D173" s="28" t="s">
        <v>9</v>
      </c>
      <c r="E173" s="91">
        <v>54</v>
      </c>
    </row>
    <row r="174" spans="1:5" s="36" customFormat="1" ht="11.25">
      <c r="A174" s="27"/>
      <c r="B174" s="28"/>
      <c r="C174" s="28"/>
      <c r="D174" s="28"/>
      <c r="E174" s="81"/>
    </row>
    <row r="175" spans="1:5" s="36" customFormat="1" ht="12">
      <c r="A175" s="17" t="s">
        <v>159</v>
      </c>
      <c r="B175" s="18" t="s">
        <v>38</v>
      </c>
      <c r="C175" s="18" t="s">
        <v>35</v>
      </c>
      <c r="D175" s="18" t="s">
        <v>8</v>
      </c>
      <c r="E175" s="82">
        <f>SUM(E177)</f>
        <v>574.2</v>
      </c>
    </row>
    <row r="176" spans="1:5" s="36" customFormat="1" ht="12.75">
      <c r="A176" s="20"/>
      <c r="B176" s="15"/>
      <c r="C176" s="15"/>
      <c r="D176" s="15"/>
      <c r="E176" s="83"/>
    </row>
    <row r="177" spans="1:5" s="36" customFormat="1" ht="26.25" customHeight="1">
      <c r="A177" s="40" t="s">
        <v>160</v>
      </c>
      <c r="B177" s="22" t="s">
        <v>39</v>
      </c>
      <c r="C177" s="22" t="s">
        <v>62</v>
      </c>
      <c r="D177" s="22" t="s">
        <v>8</v>
      </c>
      <c r="E177" s="83">
        <f>SUM(E178)</f>
        <v>574.2</v>
      </c>
    </row>
    <row r="178" spans="1:5" s="36" customFormat="1" ht="25.5" customHeight="1">
      <c r="A178" s="27" t="s">
        <v>161</v>
      </c>
      <c r="B178" s="28" t="s">
        <v>39</v>
      </c>
      <c r="C178" s="28" t="s">
        <v>62</v>
      </c>
      <c r="D178" s="28" t="s">
        <v>9</v>
      </c>
      <c r="E178" s="81">
        <v>574.2</v>
      </c>
    </row>
    <row r="179" spans="1:5" s="36" customFormat="1" ht="11.25">
      <c r="A179" s="27"/>
      <c r="B179" s="28"/>
      <c r="C179" s="28"/>
      <c r="D179" s="28"/>
      <c r="E179" s="81"/>
    </row>
    <row r="180" spans="1:5" s="56" customFormat="1" ht="25.5">
      <c r="A180" s="14" t="s">
        <v>162</v>
      </c>
      <c r="B180" s="15" t="s">
        <v>27</v>
      </c>
      <c r="C180" s="15" t="s">
        <v>17</v>
      </c>
      <c r="D180" s="15" t="s">
        <v>8</v>
      </c>
      <c r="E180" s="70">
        <f>E182</f>
        <v>24743.6</v>
      </c>
    </row>
    <row r="181" spans="1:5" s="56" customFormat="1" ht="12.75">
      <c r="A181" s="14"/>
      <c r="B181" s="57"/>
      <c r="C181" s="57"/>
      <c r="D181" s="57"/>
      <c r="E181" s="71"/>
    </row>
    <row r="182" spans="1:5" s="23" customFormat="1" ht="12">
      <c r="A182" s="17" t="s">
        <v>163</v>
      </c>
      <c r="B182" s="18" t="s">
        <v>15</v>
      </c>
      <c r="C182" s="18" t="s">
        <v>17</v>
      </c>
      <c r="D182" s="18" t="s">
        <v>8</v>
      </c>
      <c r="E182" s="82">
        <f>E188+E184+E193+E196</f>
        <v>24743.6</v>
      </c>
    </row>
    <row r="183" spans="1:5" s="23" customFormat="1" ht="12">
      <c r="A183" s="17"/>
      <c r="B183" s="18"/>
      <c r="C183" s="18"/>
      <c r="D183" s="18"/>
      <c r="E183" s="82"/>
    </row>
    <row r="184" spans="1:5" s="53" customFormat="1" ht="12">
      <c r="A184" s="60" t="s">
        <v>221</v>
      </c>
      <c r="B184" s="41" t="s">
        <v>15</v>
      </c>
      <c r="C184" s="41" t="s">
        <v>220</v>
      </c>
      <c r="D184" s="41" t="s">
        <v>8</v>
      </c>
      <c r="E184" s="93">
        <f>SUM(E185)</f>
        <v>23186</v>
      </c>
    </row>
    <row r="185" spans="1:5" s="53" customFormat="1" ht="12">
      <c r="A185" s="60" t="s">
        <v>222</v>
      </c>
      <c r="B185" s="41" t="s">
        <v>15</v>
      </c>
      <c r="C185" s="41" t="s">
        <v>209</v>
      </c>
      <c r="D185" s="41" t="s">
        <v>8</v>
      </c>
      <c r="E185" s="93">
        <f>SUM(E186)</f>
        <v>23186</v>
      </c>
    </row>
    <row r="186" spans="1:5" s="64" customFormat="1" ht="11.25">
      <c r="A186" s="29" t="s">
        <v>124</v>
      </c>
      <c r="B186" s="30" t="s">
        <v>15</v>
      </c>
      <c r="C186" s="30" t="s">
        <v>209</v>
      </c>
      <c r="D186" s="30" t="s">
        <v>13</v>
      </c>
      <c r="E186" s="85">
        <v>23186</v>
      </c>
    </row>
    <row r="187" spans="1:5" s="39" customFormat="1" ht="12">
      <c r="A187" s="17"/>
      <c r="B187" s="18"/>
      <c r="C187" s="18"/>
      <c r="D187" s="18"/>
      <c r="E187" s="72"/>
    </row>
    <row r="188" spans="1:5" s="23" customFormat="1" ht="24">
      <c r="A188" s="40" t="s">
        <v>164</v>
      </c>
      <c r="B188" s="22" t="s">
        <v>15</v>
      </c>
      <c r="C188" s="22" t="s">
        <v>28</v>
      </c>
      <c r="D188" s="22" t="s">
        <v>8</v>
      </c>
      <c r="E188" s="83">
        <f>E189</f>
        <v>1107.6</v>
      </c>
    </row>
    <row r="189" spans="1:5" s="23" customFormat="1" ht="14.25" customHeight="1">
      <c r="A189" s="24" t="s">
        <v>92</v>
      </c>
      <c r="B189" s="25" t="s">
        <v>15</v>
      </c>
      <c r="C189" s="25" t="s">
        <v>29</v>
      </c>
      <c r="D189" s="25" t="s">
        <v>8</v>
      </c>
      <c r="E189" s="90">
        <f>SUM(E190+E191)</f>
        <v>1107.6</v>
      </c>
    </row>
    <row r="190" spans="1:5" s="64" customFormat="1" ht="22.5">
      <c r="A190" s="29" t="s">
        <v>219</v>
      </c>
      <c r="B190" s="30" t="s">
        <v>15</v>
      </c>
      <c r="C190" s="30" t="s">
        <v>29</v>
      </c>
      <c r="D190" s="30" t="s">
        <v>210</v>
      </c>
      <c r="E190" s="85">
        <v>1080.6</v>
      </c>
    </row>
    <row r="191" spans="1:5" s="64" customFormat="1" ht="14.25" customHeight="1">
      <c r="A191" s="29" t="s">
        <v>165</v>
      </c>
      <c r="B191" s="30" t="s">
        <v>15</v>
      </c>
      <c r="C191" s="30" t="s">
        <v>29</v>
      </c>
      <c r="D191" s="30" t="s">
        <v>9</v>
      </c>
      <c r="E191" s="85">
        <v>27</v>
      </c>
    </row>
    <row r="192" spans="1:5" s="23" customFormat="1" ht="12">
      <c r="A192" s="29"/>
      <c r="B192" s="30"/>
      <c r="C192" s="30"/>
      <c r="D192" s="30"/>
      <c r="E192" s="79"/>
    </row>
    <row r="193" spans="1:5" s="53" customFormat="1" ht="54" customHeight="1">
      <c r="A193" s="60" t="s">
        <v>225</v>
      </c>
      <c r="B193" s="41" t="s">
        <v>15</v>
      </c>
      <c r="C193" s="41" t="s">
        <v>211</v>
      </c>
      <c r="D193" s="41" t="s">
        <v>8</v>
      </c>
      <c r="E193" s="93">
        <f>SUM(E194)</f>
        <v>150</v>
      </c>
    </row>
    <row r="194" spans="1:5" s="64" customFormat="1" ht="22.5">
      <c r="A194" s="29" t="s">
        <v>219</v>
      </c>
      <c r="B194" s="30" t="s">
        <v>15</v>
      </c>
      <c r="C194" s="30" t="s">
        <v>211</v>
      </c>
      <c r="D194" s="30" t="s">
        <v>210</v>
      </c>
      <c r="E194" s="85">
        <v>150</v>
      </c>
    </row>
    <row r="195" spans="1:5" s="23" customFormat="1" ht="14.25" customHeight="1">
      <c r="A195" s="29"/>
      <c r="B195" s="30"/>
      <c r="C195" s="30"/>
      <c r="D195" s="30"/>
      <c r="E195" s="79"/>
    </row>
    <row r="196" spans="1:5" s="53" customFormat="1" ht="14.25" customHeight="1">
      <c r="A196" s="60" t="s">
        <v>130</v>
      </c>
      <c r="B196" s="41" t="s">
        <v>15</v>
      </c>
      <c r="C196" s="41" t="s">
        <v>61</v>
      </c>
      <c r="D196" s="41" t="s">
        <v>8</v>
      </c>
      <c r="E196" s="93">
        <f>SUM(E197)</f>
        <v>300</v>
      </c>
    </row>
    <row r="197" spans="1:5" s="53" customFormat="1" ht="36">
      <c r="A197" s="60" t="s">
        <v>177</v>
      </c>
      <c r="B197" s="41" t="s">
        <v>15</v>
      </c>
      <c r="C197" s="41" t="s">
        <v>176</v>
      </c>
      <c r="D197" s="41" t="s">
        <v>8</v>
      </c>
      <c r="E197" s="93">
        <f>SUM(E198)</f>
        <v>300</v>
      </c>
    </row>
    <row r="198" spans="1:5" s="23" customFormat="1" ht="14.25" customHeight="1">
      <c r="A198" s="29" t="s">
        <v>124</v>
      </c>
      <c r="B198" s="30" t="s">
        <v>15</v>
      </c>
      <c r="C198" s="30" t="s">
        <v>176</v>
      </c>
      <c r="D198" s="30" t="s">
        <v>13</v>
      </c>
      <c r="E198" s="85">
        <v>300</v>
      </c>
    </row>
    <row r="199" spans="1:5" s="36" customFormat="1" ht="12.75" customHeight="1">
      <c r="A199" s="27"/>
      <c r="B199" s="30"/>
      <c r="C199" s="30"/>
      <c r="D199" s="30"/>
      <c r="E199" s="76"/>
    </row>
    <row r="200" spans="1:5" s="16" customFormat="1" ht="15.75" customHeight="1">
      <c r="A200" s="14" t="s">
        <v>166</v>
      </c>
      <c r="B200" s="15" t="s">
        <v>30</v>
      </c>
      <c r="C200" s="15" t="s">
        <v>17</v>
      </c>
      <c r="D200" s="15" t="s">
        <v>8</v>
      </c>
      <c r="E200" s="71">
        <f>E202+E208</f>
        <v>7858.6</v>
      </c>
    </row>
    <row r="201" spans="1:5" s="39" customFormat="1" ht="12">
      <c r="A201" s="17"/>
      <c r="B201" s="18"/>
      <c r="C201" s="18"/>
      <c r="D201" s="18"/>
      <c r="E201" s="72"/>
    </row>
    <row r="202" spans="1:5" s="39" customFormat="1" ht="12">
      <c r="A202" s="17" t="s">
        <v>167</v>
      </c>
      <c r="B202" s="18" t="s">
        <v>96</v>
      </c>
      <c r="C202" s="18" t="s">
        <v>35</v>
      </c>
      <c r="D202" s="18" t="s">
        <v>8</v>
      </c>
      <c r="E202" s="72">
        <f>SUM(E204)</f>
        <v>569.8</v>
      </c>
    </row>
    <row r="203" spans="1:5" s="39" customFormat="1" ht="12">
      <c r="A203" s="17"/>
      <c r="B203" s="18"/>
      <c r="C203" s="18"/>
      <c r="D203" s="18"/>
      <c r="E203" s="72"/>
    </row>
    <row r="204" spans="1:5" s="39" customFormat="1" ht="12">
      <c r="A204" s="40" t="s">
        <v>168</v>
      </c>
      <c r="B204" s="22" t="s">
        <v>96</v>
      </c>
      <c r="C204" s="22" t="s">
        <v>97</v>
      </c>
      <c r="D204" s="22" t="s">
        <v>8</v>
      </c>
      <c r="E204" s="74">
        <f>SUM(E205)</f>
        <v>569.8</v>
      </c>
    </row>
    <row r="205" spans="1:5" s="39" customFormat="1" ht="12">
      <c r="A205" s="24" t="s">
        <v>99</v>
      </c>
      <c r="B205" s="25" t="s">
        <v>96</v>
      </c>
      <c r="C205" s="25" t="s">
        <v>98</v>
      </c>
      <c r="D205" s="25" t="s">
        <v>8</v>
      </c>
      <c r="E205" s="75">
        <f>SUM(E206)</f>
        <v>569.8</v>
      </c>
    </row>
    <row r="206" spans="1:5" s="65" customFormat="1" ht="11.25">
      <c r="A206" s="29" t="s">
        <v>59</v>
      </c>
      <c r="B206" s="30" t="s">
        <v>96</v>
      </c>
      <c r="C206" s="30" t="s">
        <v>98</v>
      </c>
      <c r="D206" s="30" t="s">
        <v>58</v>
      </c>
      <c r="E206" s="76">
        <v>569.8</v>
      </c>
    </row>
    <row r="207" spans="1:5" s="39" customFormat="1" ht="12">
      <c r="A207" s="17"/>
      <c r="B207" s="18"/>
      <c r="C207" s="18"/>
      <c r="D207" s="18"/>
      <c r="E207" s="72"/>
    </row>
    <row r="208" spans="1:5" s="39" customFormat="1" ht="12">
      <c r="A208" s="17" t="s">
        <v>169</v>
      </c>
      <c r="B208" s="18" t="s">
        <v>5</v>
      </c>
      <c r="C208" s="18" t="s">
        <v>17</v>
      </c>
      <c r="D208" s="18" t="s">
        <v>8</v>
      </c>
      <c r="E208" s="72">
        <f>SUM(E210,E214,E219)</f>
        <v>7288.8</v>
      </c>
    </row>
    <row r="209" spans="1:5" s="39" customFormat="1" ht="12">
      <c r="A209" s="17"/>
      <c r="B209" s="18"/>
      <c r="C209" s="18"/>
      <c r="D209" s="18"/>
      <c r="E209" s="72"/>
    </row>
    <row r="210" spans="1:5" s="39" customFormat="1" ht="12">
      <c r="A210" s="40" t="s">
        <v>179</v>
      </c>
      <c r="B210" s="25" t="s">
        <v>5</v>
      </c>
      <c r="C210" s="22" t="s">
        <v>180</v>
      </c>
      <c r="D210" s="22" t="s">
        <v>8</v>
      </c>
      <c r="E210" s="84">
        <f>SUM(E211)</f>
        <v>4093.3</v>
      </c>
    </row>
    <row r="211" spans="1:5" s="26" customFormat="1" ht="71.25" customHeight="1">
      <c r="A211" s="54" t="s">
        <v>202</v>
      </c>
      <c r="B211" s="43" t="s">
        <v>5</v>
      </c>
      <c r="C211" s="43" t="s">
        <v>57</v>
      </c>
      <c r="D211" s="43" t="s">
        <v>8</v>
      </c>
      <c r="E211" s="84">
        <f>SUM(E212)</f>
        <v>4093.3</v>
      </c>
    </row>
    <row r="212" spans="1:5" s="64" customFormat="1" ht="14.25" customHeight="1">
      <c r="A212" s="29" t="s">
        <v>59</v>
      </c>
      <c r="B212" s="30" t="s">
        <v>5</v>
      </c>
      <c r="C212" s="30" t="s">
        <v>57</v>
      </c>
      <c r="D212" s="30" t="s">
        <v>58</v>
      </c>
      <c r="E212" s="76">
        <v>4093.3</v>
      </c>
    </row>
    <row r="213" spans="1:5" s="26" customFormat="1" ht="12.75">
      <c r="A213" s="59"/>
      <c r="B213" s="43"/>
      <c r="C213" s="22"/>
      <c r="D213" s="22"/>
      <c r="E213" s="77"/>
    </row>
    <row r="214" spans="1:5" s="26" customFormat="1" ht="24">
      <c r="A214" s="60" t="s">
        <v>170</v>
      </c>
      <c r="B214" s="41" t="s">
        <v>5</v>
      </c>
      <c r="C214" s="41" t="s">
        <v>93</v>
      </c>
      <c r="D214" s="41" t="s">
        <v>8</v>
      </c>
      <c r="E214" s="79">
        <f>E215</f>
        <v>1525.5</v>
      </c>
    </row>
    <row r="215" spans="1:5" s="36" customFormat="1" ht="12.75" customHeight="1">
      <c r="A215" s="24" t="s">
        <v>94</v>
      </c>
      <c r="B215" s="25" t="s">
        <v>5</v>
      </c>
      <c r="C215" s="25" t="s">
        <v>31</v>
      </c>
      <c r="D215" s="25" t="s">
        <v>8</v>
      </c>
      <c r="E215" s="75">
        <f>SUM(E217+E216)</f>
        <v>1525.5</v>
      </c>
    </row>
    <row r="216" spans="1:5" s="64" customFormat="1" ht="12.75" customHeight="1">
      <c r="A216" s="29" t="s">
        <v>124</v>
      </c>
      <c r="B216" s="30" t="s">
        <v>5</v>
      </c>
      <c r="C216" s="30" t="s">
        <v>31</v>
      </c>
      <c r="D216" s="30" t="s">
        <v>13</v>
      </c>
      <c r="E216" s="76">
        <v>200</v>
      </c>
    </row>
    <row r="217" spans="1:5" s="64" customFormat="1" ht="12.75" customHeight="1">
      <c r="A217" s="29" t="s">
        <v>123</v>
      </c>
      <c r="B217" s="30" t="s">
        <v>5</v>
      </c>
      <c r="C217" s="30" t="s">
        <v>31</v>
      </c>
      <c r="D217" s="30" t="s">
        <v>12</v>
      </c>
      <c r="E217" s="76">
        <v>1325.5</v>
      </c>
    </row>
    <row r="218" spans="1:5" s="36" customFormat="1" ht="12.75" customHeight="1">
      <c r="A218" s="29"/>
      <c r="B218" s="28"/>
      <c r="C218" s="28"/>
      <c r="D218" s="28"/>
      <c r="E218" s="81"/>
    </row>
    <row r="219" spans="1:5" s="53" customFormat="1" ht="12.75" customHeight="1">
      <c r="A219" s="60" t="s">
        <v>130</v>
      </c>
      <c r="B219" s="41" t="s">
        <v>5</v>
      </c>
      <c r="C219" s="41" t="s">
        <v>61</v>
      </c>
      <c r="D219" s="41" t="s">
        <v>8</v>
      </c>
      <c r="E219" s="93">
        <f>SUM(E220+E223)</f>
        <v>1670</v>
      </c>
    </row>
    <row r="220" spans="1:5" s="53" customFormat="1" ht="39" customHeight="1">
      <c r="A220" s="60" t="s">
        <v>224</v>
      </c>
      <c r="B220" s="41" t="s">
        <v>5</v>
      </c>
      <c r="C220" s="41" t="s">
        <v>208</v>
      </c>
      <c r="D220" s="41" t="s">
        <v>8</v>
      </c>
      <c r="E220" s="79">
        <f>SUM(E221)</f>
        <v>142</v>
      </c>
    </row>
    <row r="221" spans="1:5" s="64" customFormat="1" ht="12.75" customHeight="1">
      <c r="A221" s="29" t="s">
        <v>124</v>
      </c>
      <c r="B221" s="30" t="s">
        <v>5</v>
      </c>
      <c r="C221" s="30" t="s">
        <v>208</v>
      </c>
      <c r="D221" s="30" t="s">
        <v>13</v>
      </c>
      <c r="E221" s="76">
        <v>142</v>
      </c>
    </row>
    <row r="222" spans="1:5" s="36" customFormat="1" ht="12.75" customHeight="1">
      <c r="A222" s="29"/>
      <c r="B222" s="28"/>
      <c r="C222" s="28"/>
      <c r="D222" s="28"/>
      <c r="E222" s="81"/>
    </row>
    <row r="223" spans="1:5" s="55" customFormat="1" ht="39.75" customHeight="1">
      <c r="A223" s="60" t="s">
        <v>218</v>
      </c>
      <c r="B223" s="43" t="s">
        <v>5</v>
      </c>
      <c r="C223" s="43" t="s">
        <v>206</v>
      </c>
      <c r="D223" s="43" t="s">
        <v>8</v>
      </c>
      <c r="E223" s="80">
        <f>SUM(E224+E225)</f>
        <v>1528</v>
      </c>
    </row>
    <row r="224" spans="1:5" s="64" customFormat="1" ht="12.75" customHeight="1">
      <c r="A224" s="29" t="s">
        <v>124</v>
      </c>
      <c r="B224" s="30" t="s">
        <v>5</v>
      </c>
      <c r="C224" s="30" t="s">
        <v>206</v>
      </c>
      <c r="D224" s="30" t="s">
        <v>13</v>
      </c>
      <c r="E224" s="76">
        <v>190</v>
      </c>
    </row>
    <row r="225" spans="1:5" s="64" customFormat="1" ht="12.75" customHeight="1">
      <c r="A225" s="29" t="s">
        <v>165</v>
      </c>
      <c r="B225" s="30" t="s">
        <v>5</v>
      </c>
      <c r="C225" s="30" t="s">
        <v>206</v>
      </c>
      <c r="D225" s="30" t="s">
        <v>9</v>
      </c>
      <c r="E225" s="76">
        <v>1338</v>
      </c>
    </row>
    <row r="226" spans="1:5" s="45" customFormat="1" ht="12.75">
      <c r="A226" s="27"/>
      <c r="B226" s="28"/>
      <c r="C226" s="61"/>
      <c r="D226" s="61"/>
      <c r="E226" s="92"/>
    </row>
    <row r="227" spans="1:5" s="16" customFormat="1" ht="19.5" customHeight="1">
      <c r="A227" s="14" t="s">
        <v>171</v>
      </c>
      <c r="B227" s="15" t="s">
        <v>32</v>
      </c>
      <c r="C227" s="15" t="s">
        <v>17</v>
      </c>
      <c r="D227" s="15" t="s">
        <v>8</v>
      </c>
      <c r="E227" s="71">
        <f>E229</f>
        <v>5931.9</v>
      </c>
    </row>
    <row r="228" spans="1:5" s="45" customFormat="1" ht="12.75">
      <c r="A228" s="27"/>
      <c r="B228" s="28"/>
      <c r="C228" s="61"/>
      <c r="D228" s="61"/>
      <c r="E228" s="92"/>
    </row>
    <row r="229" spans="1:5" s="39" customFormat="1" ht="13.5" customHeight="1">
      <c r="A229" s="17" t="s">
        <v>172</v>
      </c>
      <c r="B229" s="18" t="s">
        <v>11</v>
      </c>
      <c r="C229" s="18" t="s">
        <v>17</v>
      </c>
      <c r="D229" s="18" t="s">
        <v>8</v>
      </c>
      <c r="E229" s="72">
        <f>SUM(E231)</f>
        <v>5931.9</v>
      </c>
    </row>
    <row r="230" spans="1:5" s="45" customFormat="1" ht="12.75">
      <c r="A230" s="27"/>
      <c r="B230" s="28"/>
      <c r="C230" s="61"/>
      <c r="D230" s="61"/>
      <c r="E230" s="92"/>
    </row>
    <row r="231" spans="1:5" s="45" customFormat="1" ht="12.75">
      <c r="A231" s="40" t="s">
        <v>173</v>
      </c>
      <c r="B231" s="25" t="s">
        <v>11</v>
      </c>
      <c r="C231" s="25" t="s">
        <v>223</v>
      </c>
      <c r="D231" s="25" t="s">
        <v>8</v>
      </c>
      <c r="E231" s="74">
        <f>E232</f>
        <v>5931.9</v>
      </c>
    </row>
    <row r="232" spans="1:5" s="44" customFormat="1" ht="50.25" customHeight="1">
      <c r="A232" s="24" t="s">
        <v>174</v>
      </c>
      <c r="B232" s="25" t="s">
        <v>11</v>
      </c>
      <c r="C232" s="25" t="s">
        <v>33</v>
      </c>
      <c r="D232" s="25" t="s">
        <v>8</v>
      </c>
      <c r="E232" s="75">
        <f>SUM(E233)</f>
        <v>5931.9</v>
      </c>
    </row>
    <row r="233" spans="1:5" s="64" customFormat="1" ht="11.25">
      <c r="A233" s="29" t="s">
        <v>172</v>
      </c>
      <c r="B233" s="30" t="s">
        <v>11</v>
      </c>
      <c r="C233" s="30" t="s">
        <v>33</v>
      </c>
      <c r="D233" s="30" t="s">
        <v>14</v>
      </c>
      <c r="E233" s="76">
        <v>5931.9</v>
      </c>
    </row>
    <row r="234" spans="1:5" s="36" customFormat="1" ht="11.25">
      <c r="A234" s="27"/>
      <c r="B234" s="28"/>
      <c r="C234" s="28"/>
      <c r="D234" s="28"/>
      <c r="E234" s="81"/>
    </row>
    <row r="235" spans="1:5" s="26" customFormat="1" ht="17.25" customHeight="1">
      <c r="A235" s="62" t="s">
        <v>0</v>
      </c>
      <c r="B235" s="63"/>
      <c r="C235" s="63"/>
      <c r="D235" s="63"/>
      <c r="E235" s="86">
        <f>SUM(E11,E55,E63,E71,E125,E142,E180,E200,E227)</f>
        <v>314661.05</v>
      </c>
    </row>
    <row r="236" spans="1:4" s="6" customFormat="1" ht="14.25" customHeight="1">
      <c r="A236" s="8"/>
      <c r="B236"/>
      <c r="C236"/>
      <c r="D236"/>
    </row>
    <row r="237" spans="1:4" s="6" customFormat="1" ht="15.75" customHeight="1">
      <c r="A237" s="8"/>
      <c r="B237"/>
      <c r="C237"/>
      <c r="D237"/>
    </row>
    <row r="238" ht="15" customHeight="1"/>
    <row r="239" ht="15" customHeight="1"/>
    <row r="251" spans="1:4" s="4" customFormat="1" ht="12.75">
      <c r="A251" s="8"/>
      <c r="B251"/>
      <c r="C251"/>
      <c r="D251"/>
    </row>
    <row r="260" spans="1:4" s="5" customFormat="1" ht="12.75">
      <c r="A260" s="8"/>
      <c r="B260"/>
      <c r="C260"/>
      <c r="D260"/>
    </row>
    <row r="261" spans="1:4" s="5" customFormat="1" ht="12.75">
      <c r="A261" s="8"/>
      <c r="B261"/>
      <c r="C261"/>
      <c r="D261"/>
    </row>
    <row r="263" spans="1:4" s="6" customFormat="1" ht="15" customHeight="1">
      <c r="A263" s="8"/>
      <c r="B263"/>
      <c r="C263"/>
      <c r="D263"/>
    </row>
    <row r="264" ht="15" customHeight="1"/>
    <row r="272" spans="1:4" s="4" customFormat="1" ht="12.75">
      <c r="A272" s="8"/>
      <c r="B272"/>
      <c r="C272"/>
      <c r="D272"/>
    </row>
    <row r="279" spans="1:4" s="3" customFormat="1" ht="15" customHeight="1">
      <c r="A279" s="8"/>
      <c r="B279"/>
      <c r="C279"/>
      <c r="D279"/>
    </row>
    <row r="280" ht="15" customHeight="1"/>
    <row r="362" ht="12.75" customHeight="1"/>
    <row r="370" spans="1:4" s="2" customFormat="1" ht="14.25">
      <c r="A370" s="8"/>
      <c r="B370"/>
      <c r="C370"/>
      <c r="D370"/>
    </row>
  </sheetData>
  <sheetProtection/>
  <mergeCells count="5">
    <mergeCell ref="A6:E6"/>
    <mergeCell ref="B1:D1"/>
    <mergeCell ref="B2:D2"/>
    <mergeCell ref="B4:D4"/>
    <mergeCell ref="A3:D3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Т.М.</dc:creator>
  <cp:keywords/>
  <dc:description/>
  <cp:lastModifiedBy>Ольга Сергеевна Аникина</cp:lastModifiedBy>
  <cp:lastPrinted>2011-03-10T05:23:30Z</cp:lastPrinted>
  <dcterms:created xsi:type="dcterms:W3CDTF">2005-09-22T11:52:46Z</dcterms:created>
  <dcterms:modified xsi:type="dcterms:W3CDTF">2011-08-25T11:00:33Z</dcterms:modified>
  <cp:category/>
  <cp:version/>
  <cp:contentType/>
  <cp:contentStatus/>
</cp:coreProperties>
</file>