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<sst xmlns="http://schemas.openxmlformats.org/spreadsheetml/2006/main" count="1390" uniqueCount="226">
  <si>
    <t>ОБЩЕГОСУДАРСТВЕННЫЕ ВОПРОСЫ</t>
  </si>
  <si>
    <t>Глава муниципального образования</t>
  </si>
  <si>
    <t>Центральный аппарат</t>
  </si>
  <si>
    <t>Другие общегосударственные вопросы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</si>
  <si>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</si>
  <si>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</si>
  <si>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</si>
  <si>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</si>
  <si>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</si>
  <si>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</si>
  <si>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</si>
  <si>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</si>
  <si>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</si>
  <si>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</si>
  <si>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</si>
  <si>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</si>
  <si>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</si>
  <si>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</si>
  <si>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</si>
  <si>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</si>
  <si>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</si>
  <si>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</si>
  <si>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</si>
  <si>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</si>
  <si>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</si>
  <si>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</si>
  <si>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</si>
  <si>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>(тыс.руб.)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</si>
  <si>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</si>
  <si>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</si>
  <si>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</si>
  <si>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</si>
  <si>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</si>
  <si>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</si>
  <si>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</si>
  <si>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</si>
  <si>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</si>
  <si>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</si>
  <si>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</si>
  <si>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</si>
  <si>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</si>
  <si>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</si>
  <si>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13</t>
  </si>
  <si>
    <t>0029900</t>
  </si>
  <si>
    <t>0900200</t>
  </si>
  <si>
    <t>09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</si>
  <si>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</si>
  <si>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</si>
  <si>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</si>
  <si>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</si>
  <si>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</si>
  <si>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</si>
  <si>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</si>
  <si>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</si>
  <si>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</si>
  <si>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</si>
  <si>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</si>
  <si>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</si>
  <si>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</si>
  <si>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</si>
  <si>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</si>
  <si>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</si>
  <si>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</si>
  <si>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</si>
  <si>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</si>
  <si>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</si>
  <si>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</si>
  <si>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</si>
  <si>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</si>
  <si>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</si>
  <si>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</si>
  <si>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</si>
  <si>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</si>
  <si>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</si>
  <si>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</si>
  <si>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</si>
  <si>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</si>
  <si>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</si>
  <si>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</si>
  <si>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</si>
  <si>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</si>
  <si>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</si>
  <si>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</si>
  <si>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</si>
  <si>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</si>
  <si>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</si>
  <si>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</si>
  <si>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</si>
  <si>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</si>
  <si>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</si>
  <si>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Муниципальная целевая программа "Развитие муниципальной службы в муниципальном образовании г.Александров на 2011-2012 годы"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</si>
  <si>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</si>
  <si>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</si>
  <si>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</si>
  <si>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</si>
  <si>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</si>
  <si>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 xml:space="preserve">МУ "ГАМТД" </t>
  </si>
  <si>
    <t xml:space="preserve">ОХК "Зарянка"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</si>
  <si>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</si>
  <si>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</si>
  <si>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</si>
  <si>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</si>
  <si>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</si>
  <si>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</si>
  <si>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</si>
  <si>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</si>
  <si>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</si>
  <si>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</si>
  <si>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</si>
  <si>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</si>
  <si>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</si>
  <si>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</si>
  <si>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</si>
  <si>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</si>
  <si>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</si>
  <si>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</si>
  <si>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</si>
  <si>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</si>
  <si>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</si>
  <si>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</si>
  <si>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</si>
  <si>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</si>
  <si>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</si>
  <si>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</si>
  <si>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</si>
  <si>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</si>
  <si>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</si>
  <si>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</si>
  <si>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</si>
  <si>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</si>
  <si>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</si>
  <si>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</si>
  <si>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</si>
  <si>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</si>
  <si>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</si>
  <si>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</si>
  <si>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</si>
  <si>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Иные закупки товаров, работ и услуг для муниципалных нужд</t>
  </si>
  <si>
    <t>Проведение выборов главы муниципального образования</t>
  </si>
  <si>
    <t>0200003</t>
  </si>
  <si>
    <t>НАЦИОНАЛЬНАЯ ЭКОНОМИКА</t>
  </si>
  <si>
    <t>Дорожное хозяйство (дорожные фонды)</t>
  </si>
  <si>
    <t>Муниципальная адресная программа "Капитальный ремонт многоквартирных домов муниципального образования город Александров на 2012 год"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</si>
  <si>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</si>
  <si>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</si>
  <si>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</si>
  <si>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</si>
  <si>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</si>
  <si>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</si>
  <si>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</si>
  <si>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7951105</t>
  </si>
  <si>
    <t>7951205</t>
  </si>
  <si>
    <t>7951705</t>
  </si>
  <si>
    <t>7951905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</si>
  <si>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</si>
  <si>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7950201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</si>
  <si>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</si>
  <si>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</si>
  <si>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</si>
  <si>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</si>
  <si>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</si>
  <si>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</si>
  <si>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</si>
  <si>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>7951604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</si>
  <si>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</si>
  <si>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</si>
  <si>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5220101</t>
  </si>
  <si>
    <t>Целевая муниципальная программа "Противопожарная безопасность учреждений культуры города Александрова на 2011-2013 годы"</t>
  </si>
  <si>
    <t>Реализация мероприятий долгосрочной целевой программы Владимирской области "Комплексные меры противодействия злоупотреблению наркотиками и их незаконному обороту на 2010-2014 годы"</t>
  </si>
  <si>
    <t xml:space="preserve">     </t>
  </si>
  <si>
    <t xml:space="preserve">Периодическая печать </t>
  </si>
  <si>
    <t>Обслуживание муниципального долга муниципального образования город Александров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</si>
  <si>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</si>
  <si>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</si>
  <si>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</si>
  <si>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</si>
  <si>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</si>
  <si>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</si>
  <si>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</si>
  <si>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</si>
  <si>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</si>
  <si>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</si>
  <si>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</si>
  <si>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</si>
  <si>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Муниципальная целевая программа "Переселение граждан из ветхого и аварийного жилищного фонда в г. Александрове на 2012г."</t>
  </si>
  <si>
    <t>Муниципальная целевая программа "Обеспечение территории муниципального образования город Александров документами территориального планирования (2011-2012 год)"</t>
  </si>
  <si>
    <t>Муниципальная инвестиционная программа развития уличного освещения города Александрова на 2012-2014 "Светлый город"</t>
  </si>
  <si>
    <t>Целевая муниципальная программа "Сохранение и развитие культуры города Александров на 2011-2013 г.г."</t>
  </si>
  <si>
    <t>7950708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</si>
  <si>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</si>
  <si>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</si>
  <si>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</si>
  <si>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</si>
  <si>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</si>
  <si>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122</t>
  </si>
  <si>
    <t>Исполнено</t>
  </si>
  <si>
    <t xml:space="preserve">
Исполнение бюджета муниципального образования город Александров по ведомственной структуре расходов за 2012 год  
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</si>
  <si>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</si>
  <si>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</si>
  <si>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Публичные нормативные социальные выплаты гражданам </t>
  </si>
  <si>
    <t>310</t>
  </si>
  <si>
    <t>Меры социальной поддержки населения по публичным нормативным обязательствам</t>
  </si>
  <si>
    <t>314</t>
  </si>
  <si>
    <t>Обслуживание государственного внутреннего и муниципального долга</t>
  </si>
  <si>
    <t xml:space="preserve">КУЛЬТУРА, КИНЕМАТОГРАФИЯ </t>
  </si>
  <si>
    <t>Ведомственная целевая программа "Поддержка развития внутреннего и выездного туризма во Владимирской области на 2010-2012 г.г. "Малое Золотое кольцо"</t>
  </si>
  <si>
    <t>Программа развития туризма в муниципальном образовании город Александров на период 2010-2012г.г.</t>
  </si>
  <si>
    <t>7950304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</si>
  <si>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</si>
  <si>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</si>
  <si>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планирования,градостроительного зонирования и документацией по планировке территорий на 2011-2015 годы"</t>
  </si>
  <si>
    <t>Иные закупки товаров,работ и услуг для муниципальных нужд</t>
  </si>
  <si>
    <t>Прочая закупка товаров,работ и услуг для муниципальных нужд</t>
  </si>
  <si>
    <t>5223102</t>
  </si>
  <si>
    <t>за счет субсидии 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</si>
  <si>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>за счет субсидии  на капитальный ремонт и ремонт дворовых территорий многоквартирных домов,  проездов к дворовым территориям многоквартирных домов населенных пунктов по долгосрочной программе  "Дорожное хозяйство Владимирской области на 2009-2015 гг."</t>
  </si>
  <si>
    <t>7951405</t>
  </si>
  <si>
    <t xml:space="preserve">Муниципальная целевая программа «Энергосбережение и повышение энергетической эффективности на территории муниципального образования «Город Александров» на 2010-2020 годы» </t>
  </si>
  <si>
    <t>6000200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</si>
  <si>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</si>
  <si>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>Обеспечение равной доступности услуг общественного транспорта  для отдельных категорий граждан</t>
  </si>
  <si>
    <t>Обеспечение равной доступности услуг общественного транспорта для отдельных категорий граждан (доля  местного бюджета)</t>
  </si>
  <si>
    <t xml:space="preserve"> </t>
  </si>
  <si>
    <t>Приложение № 3</t>
  </si>
  <si>
    <t xml:space="preserve">к решение Совета народных депутатов </t>
  </si>
  <si>
    <t xml:space="preserve">от 25.09.2013 г.  №  118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</si>
</sst>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5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18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180" fontId="8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5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7"/>
  <sheetViews>
    <sheetView tabSelected="1" zoomScale="110" zoomScaleNormal="110" zoomScalePageLayoutView="0" workbookViewId="0" topLeftCell="A1">
      <selection activeCell="F4" sqref="F4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3" width="6.57421875" style="2" customWidth="1"/>
    <col min="4" max="4" width="6.8515625" style="2" customWidth="1"/>
    <col min="5" max="5" width="9.8515625" style="2" customWidth="1"/>
    <col min="6" max="6" width="7.7109375" style="2" bestFit="1" customWidth="1"/>
    <col min="7" max="7" width="14.140625" style="2" customWidth="1"/>
    <col min="8" max="16384" width="9.140625" style="2" customWidth="1"/>
  </cols>
  <sheetData>
    <row r="1" spans="3:7" ht="12.75">
      <c r="C1" s="92"/>
      <c r="D1" s="92"/>
      <c r="E1" s="92"/>
      <c r="F1" s="102" t="s">
        <v>223</v>
      </c>
      <c r="G1" s="103"/>
    </row>
    <row r="2" spans="3:7" ht="24" customHeight="1">
      <c r="C2" s="94"/>
      <c r="D2" s="94"/>
      <c r="E2" s="93"/>
      <c r="F2" s="104" t="s">
        <v>224</v>
      </c>
      <c r="G2" s="105"/>
    </row>
    <row r="3" spans="2:7" ht="19.5" customHeight="1">
      <c r="B3" s="4"/>
      <c r="C3" s="94"/>
      <c r="D3" s="94"/>
      <c r="E3" s="93"/>
      <c r="F3" s="106" t="s">
        <v>225</v>
      </c>
      <c r="G3" s="103"/>
    </row>
    <row r="4" spans="3:6" ht="12.75">
      <c r="C4" s="92"/>
      <c r="D4" s="92"/>
      <c r="E4" s="92"/>
      <c r="F4" s="92"/>
    </row>
    <row r="5" ht="6" customHeight="1"/>
    <row r="6" spans="1:7" s="32" customFormat="1" ht="45.75" customHeight="1">
      <c r="A6" s="107" t="s">
        <v>196</v>
      </c>
      <c r="B6" s="107"/>
      <c r="C6" s="107"/>
      <c r="D6" s="107"/>
      <c r="E6" s="107"/>
      <c r="F6" s="107"/>
      <c r="G6" s="107"/>
    </row>
    <row r="7" ht="12.75">
      <c r="G7" s="5" t="s">
        <v>27</v>
      </c>
    </row>
    <row r="8" spans="1:7" s="25" customFormat="1" ht="129" customHeight="1">
      <c r="A8" s="33" t="s">
        <v>30</v>
      </c>
      <c r="B8" s="34" t="s">
        <v>31</v>
      </c>
      <c r="C8" s="34" t="s">
        <v>32</v>
      </c>
      <c r="D8" s="34" t="s">
        <v>33</v>
      </c>
      <c r="E8" s="34" t="s">
        <v>78</v>
      </c>
      <c r="F8" s="34" t="s">
        <v>77</v>
      </c>
      <c r="G8" s="34" t="s">
        <v>195</v>
      </c>
    </row>
    <row r="9" spans="1:7" s="10" customFormat="1" ht="12.75">
      <c r="A9" s="40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7" s="10" customFormat="1" ht="38.25">
      <c r="A11" s="98">
        <v>703</v>
      </c>
      <c r="B11" s="8" t="s">
        <v>29</v>
      </c>
      <c r="C11" s="9"/>
      <c r="D11" s="9"/>
      <c r="E11" s="9" t="s">
        <v>169</v>
      </c>
      <c r="F11" s="9"/>
      <c r="G11" s="21">
        <f>SUM(G12+G53+G76+G125+G130+G148+G152)+G61</f>
        <v>135649.36238</v>
      </c>
    </row>
    <row r="12" spans="1:7" ht="26.25" customHeight="1">
      <c r="A12" s="98"/>
      <c r="B12" s="11" t="s">
        <v>0</v>
      </c>
      <c r="C12" s="12" t="s">
        <v>34</v>
      </c>
      <c r="D12" s="12"/>
      <c r="E12" s="12"/>
      <c r="F12" s="12"/>
      <c r="G12" s="26">
        <f>G13+G17+G38+G31</f>
        <v>31376.72563</v>
      </c>
    </row>
    <row r="13" spans="1:7" ht="51.75" customHeight="1">
      <c r="A13" s="98"/>
      <c r="B13" s="8" t="s">
        <v>73</v>
      </c>
      <c r="C13" s="13" t="s">
        <v>34</v>
      </c>
      <c r="D13" s="14" t="s">
        <v>35</v>
      </c>
      <c r="E13" s="14"/>
      <c r="F13" s="14"/>
      <c r="G13" s="21">
        <f>SUM(G14)</f>
        <v>199.12578</v>
      </c>
    </row>
    <row r="14" spans="1:7" ht="12.75">
      <c r="A14" s="98"/>
      <c r="B14" s="8" t="s">
        <v>1</v>
      </c>
      <c r="C14" s="13" t="s">
        <v>34</v>
      </c>
      <c r="D14" s="13" t="s">
        <v>35</v>
      </c>
      <c r="E14" s="14" t="s">
        <v>36</v>
      </c>
      <c r="F14" s="13"/>
      <c r="G14" s="22">
        <f>SUM(G15)</f>
        <v>199.12578</v>
      </c>
    </row>
    <row r="15" spans="1:7" ht="25.5">
      <c r="A15" s="98"/>
      <c r="B15" s="72" t="s">
        <v>98</v>
      </c>
      <c r="C15" s="58" t="s">
        <v>34</v>
      </c>
      <c r="D15" s="58" t="s">
        <v>35</v>
      </c>
      <c r="E15" s="58" t="s">
        <v>36</v>
      </c>
      <c r="F15" s="51" t="s">
        <v>99</v>
      </c>
      <c r="G15" s="22">
        <f>SUM(G16)</f>
        <v>199.12578</v>
      </c>
    </row>
    <row r="16" spans="1:7" ht="12.75">
      <c r="A16" s="98"/>
      <c r="B16" s="72" t="s">
        <v>100</v>
      </c>
      <c r="C16" s="58" t="s">
        <v>34</v>
      </c>
      <c r="D16" s="58" t="s">
        <v>35</v>
      </c>
      <c r="E16" s="58" t="s">
        <v>36</v>
      </c>
      <c r="F16" s="51" t="s">
        <v>101</v>
      </c>
      <c r="G16" s="22">
        <v>199.12578</v>
      </c>
    </row>
    <row r="17" spans="1:7" s="10" customFormat="1" ht="82.5" customHeight="1">
      <c r="A17" s="98"/>
      <c r="B17" s="8" t="s">
        <v>75</v>
      </c>
      <c r="C17" s="13" t="s">
        <v>34</v>
      </c>
      <c r="D17" s="14" t="s">
        <v>40</v>
      </c>
      <c r="E17" s="14"/>
      <c r="F17" s="51"/>
      <c r="G17" s="21">
        <f>G18+G28</f>
        <v>20382.29535</v>
      </c>
    </row>
    <row r="18" spans="1:7" ht="12.75">
      <c r="A18" s="98"/>
      <c r="B18" s="8" t="s">
        <v>2</v>
      </c>
      <c r="C18" s="13" t="s">
        <v>34</v>
      </c>
      <c r="D18" s="13" t="s">
        <v>40</v>
      </c>
      <c r="E18" s="14" t="s">
        <v>38</v>
      </c>
      <c r="F18" s="58"/>
      <c r="G18" s="22">
        <f>SUM(G19+G22+G25)</f>
        <v>16393.59535</v>
      </c>
    </row>
    <row r="19" spans="1:7" ht="25.5">
      <c r="A19" s="98"/>
      <c r="B19" s="72" t="s">
        <v>98</v>
      </c>
      <c r="C19" s="58" t="s">
        <v>34</v>
      </c>
      <c r="D19" s="58" t="s">
        <v>40</v>
      </c>
      <c r="E19" s="58" t="s">
        <v>38</v>
      </c>
      <c r="F19" s="51" t="s">
        <v>99</v>
      </c>
      <c r="G19" s="22">
        <f>SUM(G20+G21)</f>
        <v>14991.19397</v>
      </c>
    </row>
    <row r="20" spans="1:7" ht="12.75">
      <c r="A20" s="98"/>
      <c r="B20" s="72" t="s">
        <v>100</v>
      </c>
      <c r="C20" s="58" t="s">
        <v>34</v>
      </c>
      <c r="D20" s="58" t="s">
        <v>40</v>
      </c>
      <c r="E20" s="58" t="s">
        <v>38</v>
      </c>
      <c r="F20" s="51" t="s">
        <v>101</v>
      </c>
      <c r="G20" s="22">
        <v>14990.59397</v>
      </c>
    </row>
    <row r="21" spans="1:7" ht="25.5">
      <c r="A21" s="98"/>
      <c r="B21" s="72" t="s">
        <v>112</v>
      </c>
      <c r="C21" s="58" t="s">
        <v>34</v>
      </c>
      <c r="D21" s="58" t="s">
        <v>40</v>
      </c>
      <c r="E21" s="58" t="s">
        <v>38</v>
      </c>
      <c r="F21" s="51" t="s">
        <v>194</v>
      </c>
      <c r="G21" s="22">
        <v>0.6</v>
      </c>
    </row>
    <row r="22" spans="1:7" ht="25.5">
      <c r="A22" s="98"/>
      <c r="B22" s="72" t="s">
        <v>102</v>
      </c>
      <c r="C22" s="58" t="s">
        <v>34</v>
      </c>
      <c r="D22" s="58" t="s">
        <v>40</v>
      </c>
      <c r="E22" s="58" t="s">
        <v>38</v>
      </c>
      <c r="F22" s="51" t="s">
        <v>103</v>
      </c>
      <c r="G22" s="22">
        <f>SUM(G23:G24)</f>
        <v>1311.2563799999998</v>
      </c>
    </row>
    <row r="23" spans="1:7" ht="38.25">
      <c r="A23" s="98"/>
      <c r="B23" s="72" t="s">
        <v>104</v>
      </c>
      <c r="C23" s="58" t="s">
        <v>34</v>
      </c>
      <c r="D23" s="58" t="s">
        <v>40</v>
      </c>
      <c r="E23" s="58" t="s">
        <v>38</v>
      </c>
      <c r="F23" s="51" t="s">
        <v>105</v>
      </c>
      <c r="G23" s="22">
        <v>432.72011</v>
      </c>
    </row>
    <row r="24" spans="1:7" ht="25.5">
      <c r="A24" s="98"/>
      <c r="B24" s="72" t="s">
        <v>106</v>
      </c>
      <c r="C24" s="58" t="s">
        <v>34</v>
      </c>
      <c r="D24" s="58" t="s">
        <v>40</v>
      </c>
      <c r="E24" s="58" t="s">
        <v>38</v>
      </c>
      <c r="F24" s="51" t="s">
        <v>107</v>
      </c>
      <c r="G24" s="22">
        <v>878.53627</v>
      </c>
    </row>
    <row r="25" spans="1:7" ht="38.25">
      <c r="A25" s="98"/>
      <c r="B25" s="72" t="s">
        <v>116</v>
      </c>
      <c r="C25" s="58" t="s">
        <v>34</v>
      </c>
      <c r="D25" s="58" t="s">
        <v>40</v>
      </c>
      <c r="E25" s="58" t="s">
        <v>38</v>
      </c>
      <c r="F25" s="51" t="s">
        <v>117</v>
      </c>
      <c r="G25" s="22">
        <f>SUM(G26:G27)</f>
        <v>91.145</v>
      </c>
    </row>
    <row r="26" spans="1:7" ht="25.5">
      <c r="A26" s="98"/>
      <c r="B26" s="72" t="s">
        <v>118</v>
      </c>
      <c r="C26" s="58" t="s">
        <v>34</v>
      </c>
      <c r="D26" s="58" t="s">
        <v>40</v>
      </c>
      <c r="E26" s="58" t="s">
        <v>38</v>
      </c>
      <c r="F26" s="51" t="s">
        <v>119</v>
      </c>
      <c r="G26" s="22">
        <v>73.881</v>
      </c>
    </row>
    <row r="27" spans="1:7" ht="25.5">
      <c r="A27" s="98"/>
      <c r="B27" s="72" t="s">
        <v>131</v>
      </c>
      <c r="C27" s="58" t="s">
        <v>34</v>
      </c>
      <c r="D27" s="58" t="s">
        <v>40</v>
      </c>
      <c r="E27" s="58" t="s">
        <v>38</v>
      </c>
      <c r="F27" s="51" t="s">
        <v>132</v>
      </c>
      <c r="G27" s="22">
        <v>17.264</v>
      </c>
    </row>
    <row r="28" spans="1:7" ht="116.25" customHeight="1">
      <c r="A28" s="98"/>
      <c r="B28" s="39" t="s">
        <v>81</v>
      </c>
      <c r="C28" s="13" t="s">
        <v>34</v>
      </c>
      <c r="D28" s="13" t="s">
        <v>40</v>
      </c>
      <c r="E28" s="14" t="s">
        <v>82</v>
      </c>
      <c r="F28" s="51"/>
      <c r="G28" s="22">
        <f>SUM(G29)</f>
        <v>3988.7</v>
      </c>
    </row>
    <row r="29" spans="1:7" ht="12.75">
      <c r="A29" s="98"/>
      <c r="B29" s="72" t="s">
        <v>83</v>
      </c>
      <c r="C29" s="13" t="s">
        <v>34</v>
      </c>
      <c r="D29" s="13" t="s">
        <v>40</v>
      </c>
      <c r="E29" s="13" t="s">
        <v>82</v>
      </c>
      <c r="F29" s="51" t="s">
        <v>113</v>
      </c>
      <c r="G29" s="22">
        <f>SUM(G30)</f>
        <v>3988.7</v>
      </c>
    </row>
    <row r="30" spans="1:7" ht="38.25">
      <c r="A30" s="98"/>
      <c r="B30" s="72" t="s">
        <v>133</v>
      </c>
      <c r="C30" s="58" t="s">
        <v>34</v>
      </c>
      <c r="D30" s="58" t="s">
        <v>40</v>
      </c>
      <c r="E30" s="58" t="s">
        <v>82</v>
      </c>
      <c r="F30" s="51" t="s">
        <v>114</v>
      </c>
      <c r="G30" s="22">
        <v>3988.7</v>
      </c>
    </row>
    <row r="31" spans="1:7" ht="25.5">
      <c r="A31" s="98"/>
      <c r="B31" s="53" t="s">
        <v>134</v>
      </c>
      <c r="C31" s="58" t="s">
        <v>34</v>
      </c>
      <c r="D31" s="51" t="s">
        <v>47</v>
      </c>
      <c r="E31" s="58"/>
      <c r="F31" s="41"/>
      <c r="G31" s="52">
        <f>SUM(G32+G35)</f>
        <v>2000</v>
      </c>
    </row>
    <row r="32" spans="1:7" ht="36" customHeight="1">
      <c r="A32" s="98"/>
      <c r="B32" s="53" t="s">
        <v>135</v>
      </c>
      <c r="C32" s="58" t="s">
        <v>34</v>
      </c>
      <c r="D32" s="58" t="s">
        <v>47</v>
      </c>
      <c r="E32" s="51" t="s">
        <v>136</v>
      </c>
      <c r="F32" s="41"/>
      <c r="G32" s="22">
        <f>SUM(G33)</f>
        <v>1000</v>
      </c>
    </row>
    <row r="33" spans="1:7" ht="25.5">
      <c r="A33" s="98"/>
      <c r="B33" s="72" t="s">
        <v>137</v>
      </c>
      <c r="C33" s="58" t="s">
        <v>34</v>
      </c>
      <c r="D33" s="58" t="s">
        <v>47</v>
      </c>
      <c r="E33" s="58" t="s">
        <v>136</v>
      </c>
      <c r="F33" s="51" t="s">
        <v>103</v>
      </c>
      <c r="G33" s="22">
        <f>SUM(G34)</f>
        <v>1000</v>
      </c>
    </row>
    <row r="34" spans="1:7" ht="25.5">
      <c r="A34" s="98"/>
      <c r="B34" s="72" t="s">
        <v>106</v>
      </c>
      <c r="C34" s="58" t="s">
        <v>34</v>
      </c>
      <c r="D34" s="58" t="s">
        <v>47</v>
      </c>
      <c r="E34" s="58" t="s">
        <v>136</v>
      </c>
      <c r="F34" s="51" t="s">
        <v>107</v>
      </c>
      <c r="G34" s="22">
        <v>1000</v>
      </c>
    </row>
    <row r="35" spans="1:7" ht="25.5">
      <c r="A35" s="98"/>
      <c r="B35" s="53" t="s">
        <v>138</v>
      </c>
      <c r="C35" s="58" t="s">
        <v>34</v>
      </c>
      <c r="D35" s="58" t="s">
        <v>47</v>
      </c>
      <c r="E35" s="51" t="s">
        <v>139</v>
      </c>
      <c r="F35" s="51"/>
      <c r="G35" s="22">
        <f>SUM(G36)</f>
        <v>1000</v>
      </c>
    </row>
    <row r="36" spans="1:7" ht="25.5">
      <c r="A36" s="98"/>
      <c r="B36" s="72" t="s">
        <v>137</v>
      </c>
      <c r="C36" s="58" t="s">
        <v>34</v>
      </c>
      <c r="D36" s="58" t="s">
        <v>47</v>
      </c>
      <c r="E36" s="58" t="s">
        <v>139</v>
      </c>
      <c r="F36" s="51" t="s">
        <v>103</v>
      </c>
      <c r="G36" s="22">
        <f>SUM(G37)</f>
        <v>1000</v>
      </c>
    </row>
    <row r="37" spans="1:7" ht="25.5">
      <c r="A37" s="98"/>
      <c r="B37" s="72" t="s">
        <v>106</v>
      </c>
      <c r="C37" s="58" t="s">
        <v>34</v>
      </c>
      <c r="D37" s="58" t="s">
        <v>47</v>
      </c>
      <c r="E37" s="58" t="s">
        <v>139</v>
      </c>
      <c r="F37" s="51" t="s">
        <v>107</v>
      </c>
      <c r="G37" s="22">
        <v>1000</v>
      </c>
    </row>
    <row r="38" spans="1:7" s="10" customFormat="1" ht="12.75">
      <c r="A38" s="98"/>
      <c r="B38" s="8" t="s">
        <v>3</v>
      </c>
      <c r="C38" s="13" t="s">
        <v>34</v>
      </c>
      <c r="D38" s="14" t="s">
        <v>42</v>
      </c>
      <c r="E38" s="14"/>
      <c r="F38" s="14"/>
      <c r="G38" s="21">
        <f>SUM(G39+G47+G50)</f>
        <v>8795.3045</v>
      </c>
    </row>
    <row r="39" spans="1:8" ht="38.25">
      <c r="A39" s="98"/>
      <c r="B39" s="8" t="s">
        <v>66</v>
      </c>
      <c r="C39" s="13" t="s">
        <v>34</v>
      </c>
      <c r="D39" s="13" t="s">
        <v>42</v>
      </c>
      <c r="E39" s="14" t="s">
        <v>43</v>
      </c>
      <c r="F39" s="13"/>
      <c r="G39" s="22">
        <f>SUM(G40+G42+G45)</f>
        <v>8248.379939999999</v>
      </c>
      <c r="H39" s="54"/>
    </row>
    <row r="40" spans="1:7" ht="25.5">
      <c r="A40" s="98"/>
      <c r="B40" s="72" t="s">
        <v>108</v>
      </c>
      <c r="C40" s="58" t="s">
        <v>34</v>
      </c>
      <c r="D40" s="58" t="s">
        <v>42</v>
      </c>
      <c r="E40" s="58" t="s">
        <v>43</v>
      </c>
      <c r="F40" s="51" t="s">
        <v>109</v>
      </c>
      <c r="G40" s="22">
        <f>SUM(G41)</f>
        <v>1869.41153</v>
      </c>
    </row>
    <row r="41" spans="1:7" ht="12.75">
      <c r="A41" s="98"/>
      <c r="B41" s="72" t="s">
        <v>100</v>
      </c>
      <c r="C41" s="58" t="s">
        <v>34</v>
      </c>
      <c r="D41" s="58" t="s">
        <v>42</v>
      </c>
      <c r="E41" s="58" t="s">
        <v>43</v>
      </c>
      <c r="F41" s="51" t="s">
        <v>110</v>
      </c>
      <c r="G41" s="22">
        <v>1869.41153</v>
      </c>
    </row>
    <row r="42" spans="1:7" ht="25.5">
      <c r="A42" s="98"/>
      <c r="B42" s="72" t="s">
        <v>102</v>
      </c>
      <c r="C42" s="58" t="s">
        <v>34</v>
      </c>
      <c r="D42" s="58" t="s">
        <v>42</v>
      </c>
      <c r="E42" s="58" t="s">
        <v>43</v>
      </c>
      <c r="F42" s="51" t="s">
        <v>103</v>
      </c>
      <c r="G42" s="22">
        <f>SUM(G43:G44)</f>
        <v>6375.88141</v>
      </c>
    </row>
    <row r="43" spans="1:7" ht="38.25">
      <c r="A43" s="98"/>
      <c r="B43" s="72" t="s">
        <v>104</v>
      </c>
      <c r="C43" s="58" t="s">
        <v>34</v>
      </c>
      <c r="D43" s="58" t="s">
        <v>42</v>
      </c>
      <c r="E43" s="58" t="s">
        <v>43</v>
      </c>
      <c r="F43" s="51" t="s">
        <v>105</v>
      </c>
      <c r="G43" s="22">
        <v>3.2133</v>
      </c>
    </row>
    <row r="44" spans="1:7" ht="25.5">
      <c r="A44" s="98"/>
      <c r="B44" s="72" t="s">
        <v>106</v>
      </c>
      <c r="C44" s="58" t="s">
        <v>34</v>
      </c>
      <c r="D44" s="58" t="s">
        <v>42</v>
      </c>
      <c r="E44" s="58" t="s">
        <v>43</v>
      </c>
      <c r="F44" s="51" t="s">
        <v>107</v>
      </c>
      <c r="G44" s="22">
        <v>6372.66811</v>
      </c>
    </row>
    <row r="45" spans="1:7" ht="38.25">
      <c r="A45" s="98"/>
      <c r="B45" s="72" t="s">
        <v>116</v>
      </c>
      <c r="C45" s="58" t="s">
        <v>34</v>
      </c>
      <c r="D45" s="58" t="s">
        <v>42</v>
      </c>
      <c r="E45" s="58" t="s">
        <v>43</v>
      </c>
      <c r="F45" s="51" t="s">
        <v>117</v>
      </c>
      <c r="G45" s="22">
        <f>SUM(G46)</f>
        <v>3.087</v>
      </c>
    </row>
    <row r="46" spans="1:7" ht="25.5">
      <c r="A46" s="98"/>
      <c r="B46" s="72" t="s">
        <v>118</v>
      </c>
      <c r="C46" s="58" t="s">
        <v>34</v>
      </c>
      <c r="D46" s="58" t="s">
        <v>42</v>
      </c>
      <c r="E46" s="58" t="s">
        <v>43</v>
      </c>
      <c r="F46" s="51" t="s">
        <v>119</v>
      </c>
      <c r="G46" s="22">
        <v>3.087</v>
      </c>
    </row>
    <row r="47" spans="1:7" ht="45" customHeight="1">
      <c r="A47" s="98"/>
      <c r="B47" s="8" t="s">
        <v>183</v>
      </c>
      <c r="C47" s="13" t="s">
        <v>34</v>
      </c>
      <c r="D47" s="13" t="s">
        <v>42</v>
      </c>
      <c r="E47" s="14" t="s">
        <v>44</v>
      </c>
      <c r="F47" s="13"/>
      <c r="G47" s="22">
        <f>SUM(G48)</f>
        <v>136.074</v>
      </c>
    </row>
    <row r="48" spans="1:7" ht="38.25">
      <c r="A48" s="98"/>
      <c r="B48" s="72" t="s">
        <v>116</v>
      </c>
      <c r="C48" s="13" t="s">
        <v>34</v>
      </c>
      <c r="D48" s="13" t="s">
        <v>42</v>
      </c>
      <c r="E48" s="13" t="s">
        <v>44</v>
      </c>
      <c r="F48" s="51" t="s">
        <v>117</v>
      </c>
      <c r="G48" s="22">
        <f>G49</f>
        <v>136.074</v>
      </c>
    </row>
    <row r="49" spans="1:7" ht="25.5">
      <c r="A49" s="98"/>
      <c r="B49" s="72" t="s">
        <v>131</v>
      </c>
      <c r="C49" s="58" t="s">
        <v>34</v>
      </c>
      <c r="D49" s="58" t="s">
        <v>42</v>
      </c>
      <c r="E49" s="58" t="s">
        <v>44</v>
      </c>
      <c r="F49" s="51" t="s">
        <v>132</v>
      </c>
      <c r="G49" s="22">
        <v>136.074</v>
      </c>
    </row>
    <row r="50" spans="1:7" ht="51">
      <c r="A50" s="98"/>
      <c r="B50" s="8" t="s">
        <v>90</v>
      </c>
      <c r="C50" s="13" t="s">
        <v>34</v>
      </c>
      <c r="D50" s="13" t="s">
        <v>42</v>
      </c>
      <c r="E50" s="51" t="s">
        <v>155</v>
      </c>
      <c r="F50" s="14"/>
      <c r="G50" s="22">
        <f>SUM(G51)</f>
        <v>410.85056</v>
      </c>
    </row>
    <row r="51" spans="1:7" ht="25.5">
      <c r="A51" s="98"/>
      <c r="B51" s="72" t="s">
        <v>102</v>
      </c>
      <c r="C51" s="58" t="s">
        <v>34</v>
      </c>
      <c r="D51" s="58" t="s">
        <v>42</v>
      </c>
      <c r="E51" s="58" t="s">
        <v>155</v>
      </c>
      <c r="F51" s="51" t="s">
        <v>103</v>
      </c>
      <c r="G51" s="22">
        <f>SUM(G52)</f>
        <v>410.85056</v>
      </c>
    </row>
    <row r="52" spans="1:7" ht="25.5">
      <c r="A52" s="98"/>
      <c r="B52" s="72" t="s">
        <v>106</v>
      </c>
      <c r="C52" s="58" t="s">
        <v>34</v>
      </c>
      <c r="D52" s="58" t="s">
        <v>42</v>
      </c>
      <c r="E52" s="58" t="s">
        <v>155</v>
      </c>
      <c r="F52" s="51" t="s">
        <v>107</v>
      </c>
      <c r="G52" s="22">
        <v>410.85056</v>
      </c>
    </row>
    <row r="53" spans="1:7" ht="44.25" customHeight="1">
      <c r="A53" s="98"/>
      <c r="B53" s="11" t="s">
        <v>28</v>
      </c>
      <c r="C53" s="12" t="s">
        <v>37</v>
      </c>
      <c r="D53" s="12"/>
      <c r="E53" s="12"/>
      <c r="F53" s="12"/>
      <c r="G53" s="28">
        <f>G54</f>
        <v>2984.7</v>
      </c>
    </row>
    <row r="54" spans="1:7" s="27" customFormat="1" ht="51">
      <c r="A54" s="98"/>
      <c r="B54" s="8" t="s">
        <v>130</v>
      </c>
      <c r="C54" s="13" t="s">
        <v>37</v>
      </c>
      <c r="D54" s="14" t="s">
        <v>45</v>
      </c>
      <c r="E54" s="14"/>
      <c r="F54" s="14"/>
      <c r="G54" s="29">
        <f>G55+G58</f>
        <v>2984.7</v>
      </c>
    </row>
    <row r="55" spans="1:7" ht="52.5" customHeight="1">
      <c r="A55" s="98"/>
      <c r="B55" s="8" t="s">
        <v>76</v>
      </c>
      <c r="C55" s="13" t="s">
        <v>37</v>
      </c>
      <c r="D55" s="13" t="s">
        <v>45</v>
      </c>
      <c r="E55" s="14" t="s">
        <v>46</v>
      </c>
      <c r="F55" s="13"/>
      <c r="G55" s="22">
        <f>SUM(G56)</f>
        <v>40</v>
      </c>
    </row>
    <row r="56" spans="1:7" ht="25.5">
      <c r="A56" s="98"/>
      <c r="B56" s="72" t="s">
        <v>102</v>
      </c>
      <c r="C56" s="58" t="s">
        <v>37</v>
      </c>
      <c r="D56" s="58" t="s">
        <v>45</v>
      </c>
      <c r="E56" s="58" t="s">
        <v>46</v>
      </c>
      <c r="F56" s="51" t="s">
        <v>103</v>
      </c>
      <c r="G56" s="22">
        <f>SUM(G57)</f>
        <v>40</v>
      </c>
    </row>
    <row r="57" spans="1:7" ht="25.5">
      <c r="A57" s="98"/>
      <c r="B57" s="72" t="s">
        <v>106</v>
      </c>
      <c r="C57" s="58" t="s">
        <v>37</v>
      </c>
      <c r="D57" s="58" t="s">
        <v>45</v>
      </c>
      <c r="E57" s="58" t="s">
        <v>46</v>
      </c>
      <c r="F57" s="51" t="s">
        <v>107</v>
      </c>
      <c r="G57" s="22">
        <v>40</v>
      </c>
    </row>
    <row r="58" spans="1:7" ht="115.5" customHeight="1">
      <c r="A58" s="98"/>
      <c r="B58" s="39" t="s">
        <v>81</v>
      </c>
      <c r="C58" s="13" t="s">
        <v>37</v>
      </c>
      <c r="D58" s="13" t="s">
        <v>45</v>
      </c>
      <c r="E58" s="14" t="s">
        <v>82</v>
      </c>
      <c r="F58" s="14"/>
      <c r="G58" s="22">
        <f>SUM(G59)</f>
        <v>2944.7</v>
      </c>
    </row>
    <row r="59" spans="1:7" ht="12.75">
      <c r="A59" s="98"/>
      <c r="B59" s="72" t="s">
        <v>83</v>
      </c>
      <c r="C59" s="13" t="s">
        <v>37</v>
      </c>
      <c r="D59" s="13" t="s">
        <v>45</v>
      </c>
      <c r="E59" s="13" t="s">
        <v>82</v>
      </c>
      <c r="F59" s="51" t="s">
        <v>113</v>
      </c>
      <c r="G59" s="22">
        <f>SUM(G60)</f>
        <v>2944.7</v>
      </c>
    </row>
    <row r="60" spans="1:7" ht="38.25">
      <c r="A60" s="98"/>
      <c r="B60" s="72" t="s">
        <v>133</v>
      </c>
      <c r="C60" s="58" t="s">
        <v>37</v>
      </c>
      <c r="D60" s="58" t="s">
        <v>45</v>
      </c>
      <c r="E60" s="58" t="s">
        <v>82</v>
      </c>
      <c r="F60" s="51" t="s">
        <v>114</v>
      </c>
      <c r="G60" s="22">
        <v>2944.7</v>
      </c>
    </row>
    <row r="61" spans="1:7" ht="12.75">
      <c r="A61" s="98"/>
      <c r="B61" s="8" t="s">
        <v>140</v>
      </c>
      <c r="C61" s="14" t="s">
        <v>40</v>
      </c>
      <c r="D61" s="13"/>
      <c r="E61" s="13"/>
      <c r="F61" s="14"/>
      <c r="G61" s="21">
        <f>G62+G69</f>
        <v>39478.45263</v>
      </c>
    </row>
    <row r="62" spans="1:7" ht="12.75">
      <c r="A62" s="98"/>
      <c r="B62" s="8" t="s">
        <v>141</v>
      </c>
      <c r="C62" s="13" t="s">
        <v>40</v>
      </c>
      <c r="D62" s="14" t="s">
        <v>45</v>
      </c>
      <c r="E62" s="13"/>
      <c r="F62" s="14"/>
      <c r="G62" s="21">
        <f>G64</f>
        <v>38433.53763</v>
      </c>
    </row>
    <row r="63" spans="1:7" ht="114" customHeight="1">
      <c r="A63" s="98"/>
      <c r="B63" s="8" t="s">
        <v>149</v>
      </c>
      <c r="C63" s="13" t="s">
        <v>40</v>
      </c>
      <c r="D63" s="13" t="s">
        <v>45</v>
      </c>
      <c r="E63" s="14" t="s">
        <v>82</v>
      </c>
      <c r="F63" s="14"/>
      <c r="G63" s="21">
        <f>G64</f>
        <v>38433.53763</v>
      </c>
    </row>
    <row r="64" spans="1:7" ht="12.75">
      <c r="A64" s="98"/>
      <c r="B64" s="16" t="s">
        <v>83</v>
      </c>
      <c r="C64" s="13" t="s">
        <v>40</v>
      </c>
      <c r="D64" s="13" t="s">
        <v>45</v>
      </c>
      <c r="E64" s="13" t="s">
        <v>82</v>
      </c>
      <c r="F64" s="14" t="s">
        <v>113</v>
      </c>
      <c r="G64" s="22">
        <f>G65</f>
        <v>38433.53763</v>
      </c>
    </row>
    <row r="65" spans="1:7" ht="38.25">
      <c r="A65" s="98"/>
      <c r="B65" s="16" t="s">
        <v>133</v>
      </c>
      <c r="C65" s="13" t="s">
        <v>40</v>
      </c>
      <c r="D65" s="13" t="s">
        <v>45</v>
      </c>
      <c r="E65" s="13" t="s">
        <v>82</v>
      </c>
      <c r="F65" s="14" t="s">
        <v>114</v>
      </c>
      <c r="G65" s="22">
        <v>38433.53763</v>
      </c>
    </row>
    <row r="66" spans="1:7" ht="12.75">
      <c r="A66" s="98"/>
      <c r="B66" s="36" t="s">
        <v>68</v>
      </c>
      <c r="C66" s="13"/>
      <c r="D66" s="13"/>
      <c r="E66" s="13"/>
      <c r="F66" s="14"/>
      <c r="G66" s="22"/>
    </row>
    <row r="67" spans="1:7" s="27" customFormat="1" ht="90.75" customHeight="1">
      <c r="A67" s="98"/>
      <c r="B67" s="36" t="s">
        <v>214</v>
      </c>
      <c r="C67" s="37" t="s">
        <v>40</v>
      </c>
      <c r="D67" s="37" t="s">
        <v>45</v>
      </c>
      <c r="E67" s="37" t="s">
        <v>82</v>
      </c>
      <c r="F67" s="37" t="s">
        <v>114</v>
      </c>
      <c r="G67" s="38">
        <v>18808</v>
      </c>
    </row>
    <row r="68" spans="1:7" s="27" customFormat="1" ht="102.75" customHeight="1">
      <c r="A68" s="98"/>
      <c r="B68" s="36" t="s">
        <v>215</v>
      </c>
      <c r="C68" s="37" t="s">
        <v>40</v>
      </c>
      <c r="D68" s="37" t="s">
        <v>45</v>
      </c>
      <c r="E68" s="37" t="s">
        <v>82</v>
      </c>
      <c r="F68" s="37" t="s">
        <v>114</v>
      </c>
      <c r="G68" s="38">
        <v>6956</v>
      </c>
    </row>
    <row r="69" spans="1:7" ht="25.5">
      <c r="A69" s="98"/>
      <c r="B69" s="8" t="s">
        <v>5</v>
      </c>
      <c r="C69" s="13" t="s">
        <v>40</v>
      </c>
      <c r="D69" s="14" t="s">
        <v>54</v>
      </c>
      <c r="E69" s="13"/>
      <c r="F69" s="13"/>
      <c r="G69" s="21">
        <f>G73+G70</f>
        <v>1044.915</v>
      </c>
    </row>
    <row r="70" spans="1:7" ht="113.25" customHeight="1">
      <c r="A70" s="98"/>
      <c r="B70" s="8" t="s">
        <v>210</v>
      </c>
      <c r="C70" s="13" t="s">
        <v>40</v>
      </c>
      <c r="D70" s="13" t="s">
        <v>54</v>
      </c>
      <c r="E70" s="13" t="s">
        <v>213</v>
      </c>
      <c r="F70" s="13"/>
      <c r="G70" s="21">
        <f>SUM(G71)</f>
        <v>189</v>
      </c>
    </row>
    <row r="71" spans="1:7" ht="25.5">
      <c r="A71" s="98"/>
      <c r="B71" s="16" t="s">
        <v>211</v>
      </c>
      <c r="C71" s="13" t="s">
        <v>40</v>
      </c>
      <c r="D71" s="13" t="s">
        <v>54</v>
      </c>
      <c r="E71" s="13" t="s">
        <v>213</v>
      </c>
      <c r="F71" s="14" t="s">
        <v>103</v>
      </c>
      <c r="G71" s="22">
        <f>SUM(G72)</f>
        <v>189</v>
      </c>
    </row>
    <row r="72" spans="1:7" ht="25.5">
      <c r="A72" s="98"/>
      <c r="B72" s="16" t="s">
        <v>212</v>
      </c>
      <c r="C72" s="13" t="s">
        <v>40</v>
      </c>
      <c r="D72" s="13" t="s">
        <v>54</v>
      </c>
      <c r="E72" s="13" t="s">
        <v>213</v>
      </c>
      <c r="F72" s="14" t="s">
        <v>107</v>
      </c>
      <c r="G72" s="22">
        <v>189</v>
      </c>
    </row>
    <row r="73" spans="1:7" ht="72.75" customHeight="1">
      <c r="A73" s="98"/>
      <c r="B73" s="8" t="s">
        <v>185</v>
      </c>
      <c r="C73" s="13" t="s">
        <v>40</v>
      </c>
      <c r="D73" s="13" t="s">
        <v>54</v>
      </c>
      <c r="E73" s="14" t="s">
        <v>163</v>
      </c>
      <c r="F73" s="13"/>
      <c r="G73" s="22">
        <f>G74</f>
        <v>855.915</v>
      </c>
    </row>
    <row r="74" spans="1:7" ht="25.5">
      <c r="A74" s="98"/>
      <c r="B74" s="16" t="s">
        <v>102</v>
      </c>
      <c r="C74" s="13" t="s">
        <v>40</v>
      </c>
      <c r="D74" s="13" t="s">
        <v>54</v>
      </c>
      <c r="E74" s="13" t="s">
        <v>163</v>
      </c>
      <c r="F74" s="14" t="s">
        <v>103</v>
      </c>
      <c r="G74" s="22">
        <f>G75</f>
        <v>855.915</v>
      </c>
    </row>
    <row r="75" spans="1:7" ht="25.5">
      <c r="A75" s="98"/>
      <c r="B75" s="16" t="s">
        <v>106</v>
      </c>
      <c r="C75" s="13" t="s">
        <v>40</v>
      </c>
      <c r="D75" s="13" t="s">
        <v>54</v>
      </c>
      <c r="E75" s="13" t="s">
        <v>163</v>
      </c>
      <c r="F75" s="14" t="s">
        <v>107</v>
      </c>
      <c r="G75" s="22">
        <v>855.915</v>
      </c>
    </row>
    <row r="76" spans="1:7" s="20" customFormat="1" ht="25.5">
      <c r="A76" s="98"/>
      <c r="B76" s="11" t="s">
        <v>6</v>
      </c>
      <c r="C76" s="14" t="s">
        <v>62</v>
      </c>
      <c r="D76" s="14"/>
      <c r="E76" s="14"/>
      <c r="F76" s="14"/>
      <c r="G76" s="21">
        <f>G77+G90+G101+G119</f>
        <v>54314.69015000001</v>
      </c>
    </row>
    <row r="77" spans="1:7" s="10" customFormat="1" ht="12.75">
      <c r="A77" s="98"/>
      <c r="B77" s="31" t="s">
        <v>7</v>
      </c>
      <c r="C77" s="13" t="s">
        <v>62</v>
      </c>
      <c r="D77" s="14" t="s">
        <v>34</v>
      </c>
      <c r="E77" s="14"/>
      <c r="F77" s="14"/>
      <c r="G77" s="21">
        <f>G78+G83</f>
        <v>18604.478150000003</v>
      </c>
    </row>
    <row r="78" spans="1:7" s="3" customFormat="1" ht="65.25" customHeight="1">
      <c r="A78" s="98"/>
      <c r="B78" s="8" t="s">
        <v>142</v>
      </c>
      <c r="C78" s="13" t="s">
        <v>62</v>
      </c>
      <c r="D78" s="13" t="s">
        <v>34</v>
      </c>
      <c r="E78" s="14" t="s">
        <v>150</v>
      </c>
      <c r="F78" s="15"/>
      <c r="G78" s="22">
        <f>G82+G79+G81</f>
        <v>5294.81904</v>
      </c>
    </row>
    <row r="79" spans="1:7" s="3" customFormat="1" ht="27" customHeight="1">
      <c r="A79" s="98"/>
      <c r="B79" s="72" t="s">
        <v>102</v>
      </c>
      <c r="C79" s="13" t="s">
        <v>62</v>
      </c>
      <c r="D79" s="13" t="s">
        <v>34</v>
      </c>
      <c r="E79" s="13" t="s">
        <v>150</v>
      </c>
      <c r="F79" s="14" t="s">
        <v>103</v>
      </c>
      <c r="G79" s="22">
        <f>G80</f>
        <v>389.24153</v>
      </c>
    </row>
    <row r="80" spans="1:7" s="3" customFormat="1" ht="37.5" customHeight="1">
      <c r="A80" s="98"/>
      <c r="B80" s="72" t="s">
        <v>208</v>
      </c>
      <c r="C80" s="13" t="s">
        <v>62</v>
      </c>
      <c r="D80" s="13" t="s">
        <v>34</v>
      </c>
      <c r="E80" s="13" t="s">
        <v>150</v>
      </c>
      <c r="F80" s="14" t="s">
        <v>209</v>
      </c>
      <c r="G80" s="22">
        <v>389.24153</v>
      </c>
    </row>
    <row r="81" spans="1:7" s="3" customFormat="1" ht="27" customHeight="1">
      <c r="A81" s="98"/>
      <c r="B81" s="72" t="s">
        <v>212</v>
      </c>
      <c r="C81" s="13" t="s">
        <v>62</v>
      </c>
      <c r="D81" s="13" t="s">
        <v>34</v>
      </c>
      <c r="E81" s="13" t="s">
        <v>150</v>
      </c>
      <c r="F81" s="14" t="s">
        <v>107</v>
      </c>
      <c r="G81" s="22">
        <v>419.26753</v>
      </c>
    </row>
    <row r="82" spans="1:7" s="3" customFormat="1" ht="51">
      <c r="A82" s="98"/>
      <c r="B82" s="72" t="s">
        <v>144</v>
      </c>
      <c r="C82" s="13" t="s">
        <v>62</v>
      </c>
      <c r="D82" s="13" t="s">
        <v>34</v>
      </c>
      <c r="E82" s="13" t="s">
        <v>150</v>
      </c>
      <c r="F82" s="14" t="s">
        <v>143</v>
      </c>
      <c r="G82" s="22">
        <v>4486.30998</v>
      </c>
    </row>
    <row r="83" spans="1:7" s="20" customFormat="1" ht="51.75" customHeight="1">
      <c r="A83" s="98"/>
      <c r="B83" s="8" t="s">
        <v>184</v>
      </c>
      <c r="C83" s="13" t="s">
        <v>62</v>
      </c>
      <c r="D83" s="13" t="s">
        <v>34</v>
      </c>
      <c r="E83" s="14" t="s">
        <v>151</v>
      </c>
      <c r="F83" s="14"/>
      <c r="G83" s="22">
        <f>G88+G84+G86</f>
        <v>13309.65911</v>
      </c>
    </row>
    <row r="84" spans="1:7" s="20" customFormat="1" ht="29.25" customHeight="1">
      <c r="A84" s="98"/>
      <c r="B84" s="16" t="s">
        <v>211</v>
      </c>
      <c r="C84" s="13" t="s">
        <v>62</v>
      </c>
      <c r="D84" s="13" t="s">
        <v>34</v>
      </c>
      <c r="E84" s="13" t="s">
        <v>151</v>
      </c>
      <c r="F84" s="14" t="s">
        <v>103</v>
      </c>
      <c r="G84" s="22">
        <v>605.67661</v>
      </c>
    </row>
    <row r="85" spans="1:7" s="20" customFormat="1" ht="27.75" customHeight="1">
      <c r="A85" s="98"/>
      <c r="B85" s="16" t="s">
        <v>212</v>
      </c>
      <c r="C85" s="13" t="s">
        <v>62</v>
      </c>
      <c r="D85" s="13" t="s">
        <v>34</v>
      </c>
      <c r="E85" s="13" t="s">
        <v>151</v>
      </c>
      <c r="F85" s="14" t="s">
        <v>107</v>
      </c>
      <c r="G85" s="22">
        <v>605.67661</v>
      </c>
    </row>
    <row r="86" spans="1:7" s="20" customFormat="1" ht="27.75" customHeight="1">
      <c r="A86" s="98"/>
      <c r="B86" s="16" t="s">
        <v>120</v>
      </c>
      <c r="C86" s="13" t="s">
        <v>62</v>
      </c>
      <c r="D86" s="13" t="s">
        <v>34</v>
      </c>
      <c r="E86" s="13" t="s">
        <v>151</v>
      </c>
      <c r="F86" s="14" t="s">
        <v>121</v>
      </c>
      <c r="G86" s="22">
        <v>6702</v>
      </c>
    </row>
    <row r="87" spans="1:7" s="20" customFormat="1" ht="38.25" customHeight="1">
      <c r="A87" s="98"/>
      <c r="B87" s="16" t="s">
        <v>122</v>
      </c>
      <c r="C87" s="13" t="s">
        <v>62</v>
      </c>
      <c r="D87" s="13" t="s">
        <v>34</v>
      </c>
      <c r="E87" s="13" t="s">
        <v>151</v>
      </c>
      <c r="F87" s="14" t="s">
        <v>123</v>
      </c>
      <c r="G87" s="22">
        <v>6702</v>
      </c>
    </row>
    <row r="88" spans="1:7" s="20" customFormat="1" ht="41.25" customHeight="1">
      <c r="A88" s="98"/>
      <c r="B88" s="16" t="s">
        <v>148</v>
      </c>
      <c r="C88" s="13" t="s">
        <v>62</v>
      </c>
      <c r="D88" s="13" t="s">
        <v>34</v>
      </c>
      <c r="E88" s="13" t="s">
        <v>151</v>
      </c>
      <c r="F88" s="14" t="s">
        <v>147</v>
      </c>
      <c r="G88" s="22">
        <f>G89</f>
        <v>6001.9825</v>
      </c>
    </row>
    <row r="89" spans="1:7" s="20" customFormat="1" ht="42" customHeight="1">
      <c r="A89" s="98"/>
      <c r="B89" s="16" t="s">
        <v>146</v>
      </c>
      <c r="C89" s="13" t="s">
        <v>62</v>
      </c>
      <c r="D89" s="13" t="s">
        <v>34</v>
      </c>
      <c r="E89" s="13" t="s">
        <v>151</v>
      </c>
      <c r="F89" s="14" t="s">
        <v>145</v>
      </c>
      <c r="G89" s="22">
        <v>6001.9825</v>
      </c>
    </row>
    <row r="90" spans="1:7" s="20" customFormat="1" ht="12.75">
      <c r="A90" s="98"/>
      <c r="B90" s="31" t="s">
        <v>8</v>
      </c>
      <c r="C90" s="13" t="s">
        <v>62</v>
      </c>
      <c r="D90" s="14" t="s">
        <v>35</v>
      </c>
      <c r="E90" s="14"/>
      <c r="F90" s="14"/>
      <c r="G90" s="21">
        <f>G91+G96</f>
        <v>2726.5175</v>
      </c>
    </row>
    <row r="91" spans="1:7" s="20" customFormat="1" ht="78.75" customHeight="1">
      <c r="A91" s="98"/>
      <c r="B91" s="8" t="s">
        <v>217</v>
      </c>
      <c r="C91" s="14" t="s">
        <v>62</v>
      </c>
      <c r="D91" s="14" t="s">
        <v>35</v>
      </c>
      <c r="E91" s="14" t="s">
        <v>216</v>
      </c>
      <c r="F91" s="13"/>
      <c r="G91" s="21">
        <f>G92+G94</f>
        <v>2190.0654999999997</v>
      </c>
    </row>
    <row r="92" spans="1:7" s="20" customFormat="1" ht="25.5">
      <c r="A92" s="98"/>
      <c r="B92" s="16" t="s">
        <v>102</v>
      </c>
      <c r="C92" s="13" t="s">
        <v>62</v>
      </c>
      <c r="D92" s="13" t="s">
        <v>35</v>
      </c>
      <c r="E92" s="13" t="s">
        <v>216</v>
      </c>
      <c r="F92" s="14" t="s">
        <v>103</v>
      </c>
      <c r="G92" s="22">
        <f>SUM(G93)</f>
        <v>849.75</v>
      </c>
    </row>
    <row r="93" spans="1:7" s="20" customFormat="1" ht="25.5">
      <c r="A93" s="98"/>
      <c r="B93" s="16" t="s">
        <v>106</v>
      </c>
      <c r="C93" s="13" t="s">
        <v>62</v>
      </c>
      <c r="D93" s="13" t="s">
        <v>35</v>
      </c>
      <c r="E93" s="13" t="s">
        <v>216</v>
      </c>
      <c r="F93" s="14" t="s">
        <v>107</v>
      </c>
      <c r="G93" s="22">
        <v>849.75</v>
      </c>
    </row>
    <row r="94" spans="1:7" s="20" customFormat="1" ht="38.25">
      <c r="A94" s="98"/>
      <c r="B94" s="16" t="s">
        <v>148</v>
      </c>
      <c r="C94" s="13" t="s">
        <v>62</v>
      </c>
      <c r="D94" s="13" t="s">
        <v>35</v>
      </c>
      <c r="E94" s="13" t="s">
        <v>216</v>
      </c>
      <c r="F94" s="14" t="s">
        <v>147</v>
      </c>
      <c r="G94" s="22">
        <f>SUM(G95)</f>
        <v>1340.3155</v>
      </c>
    </row>
    <row r="95" spans="1:7" s="20" customFormat="1" ht="38.25">
      <c r="A95" s="98"/>
      <c r="B95" s="16" t="s">
        <v>146</v>
      </c>
      <c r="C95" s="13" t="s">
        <v>62</v>
      </c>
      <c r="D95" s="13" t="s">
        <v>35</v>
      </c>
      <c r="E95" s="13" t="s">
        <v>216</v>
      </c>
      <c r="F95" s="14" t="s">
        <v>145</v>
      </c>
      <c r="G95" s="22">
        <v>1340.3155</v>
      </c>
    </row>
    <row r="96" spans="1:7" s="20" customFormat="1" ht="78.75" customHeight="1">
      <c r="A96" s="98"/>
      <c r="B96" s="31" t="s">
        <v>180</v>
      </c>
      <c r="C96" s="13" t="s">
        <v>62</v>
      </c>
      <c r="D96" s="13" t="s">
        <v>35</v>
      </c>
      <c r="E96" s="14" t="s">
        <v>152</v>
      </c>
      <c r="F96" s="14"/>
      <c r="G96" s="21">
        <f>G98+G99</f>
        <v>536.452</v>
      </c>
    </row>
    <row r="97" spans="1:7" s="20" customFormat="1" ht="31.5" customHeight="1">
      <c r="A97" s="98"/>
      <c r="B97" s="16" t="s">
        <v>102</v>
      </c>
      <c r="C97" s="13" t="s">
        <v>62</v>
      </c>
      <c r="D97" s="13" t="s">
        <v>35</v>
      </c>
      <c r="E97" s="13" t="s">
        <v>152</v>
      </c>
      <c r="F97" s="14" t="s">
        <v>103</v>
      </c>
      <c r="G97" s="22">
        <f>SUM(G98)</f>
        <v>37</v>
      </c>
    </row>
    <row r="98" spans="1:7" s="20" customFormat="1" ht="24.75" customHeight="1">
      <c r="A98" s="98"/>
      <c r="B98" s="16" t="s">
        <v>106</v>
      </c>
      <c r="C98" s="13" t="s">
        <v>62</v>
      </c>
      <c r="D98" s="13" t="s">
        <v>35</v>
      </c>
      <c r="E98" s="13" t="s">
        <v>152</v>
      </c>
      <c r="F98" s="14" t="s">
        <v>107</v>
      </c>
      <c r="G98" s="22">
        <v>37</v>
      </c>
    </row>
    <row r="99" spans="1:7" s="20" customFormat="1" ht="38.25">
      <c r="A99" s="98"/>
      <c r="B99" s="16" t="s">
        <v>148</v>
      </c>
      <c r="C99" s="13" t="s">
        <v>62</v>
      </c>
      <c r="D99" s="13" t="s">
        <v>35</v>
      </c>
      <c r="E99" s="13" t="s">
        <v>152</v>
      </c>
      <c r="F99" s="14" t="s">
        <v>147</v>
      </c>
      <c r="G99" s="22">
        <f>G100</f>
        <v>499.452</v>
      </c>
    </row>
    <row r="100" spans="1:7" s="20" customFormat="1" ht="38.25">
      <c r="A100" s="98"/>
      <c r="B100" s="16" t="s">
        <v>146</v>
      </c>
      <c r="C100" s="13" t="s">
        <v>62</v>
      </c>
      <c r="D100" s="13" t="s">
        <v>35</v>
      </c>
      <c r="E100" s="13" t="s">
        <v>152</v>
      </c>
      <c r="F100" s="14" t="s">
        <v>145</v>
      </c>
      <c r="G100" s="22">
        <v>499.452</v>
      </c>
    </row>
    <row r="101" spans="1:7" s="20" customFormat="1" ht="12.75">
      <c r="A101" s="98"/>
      <c r="B101" s="31" t="s">
        <v>9</v>
      </c>
      <c r="C101" s="13" t="s">
        <v>62</v>
      </c>
      <c r="D101" s="14" t="s">
        <v>37</v>
      </c>
      <c r="E101" s="14"/>
      <c r="F101" s="14"/>
      <c r="G101" s="21">
        <f>G102+G105+G114+G111+G108</f>
        <v>30778.197740000003</v>
      </c>
    </row>
    <row r="102" spans="1:7" s="20" customFormat="1" ht="102">
      <c r="A102" s="98"/>
      <c r="B102" s="8" t="s">
        <v>149</v>
      </c>
      <c r="C102" s="13" t="s">
        <v>62</v>
      </c>
      <c r="D102" s="13" t="s">
        <v>37</v>
      </c>
      <c r="E102" s="14" t="s">
        <v>82</v>
      </c>
      <c r="F102" s="14"/>
      <c r="G102" s="21">
        <f>G103</f>
        <v>16860.36237</v>
      </c>
    </row>
    <row r="103" spans="1:7" s="20" customFormat="1" ht="12.75">
      <c r="A103" s="98"/>
      <c r="B103" s="16" t="s">
        <v>83</v>
      </c>
      <c r="C103" s="13" t="s">
        <v>62</v>
      </c>
      <c r="D103" s="13" t="s">
        <v>37</v>
      </c>
      <c r="E103" s="13" t="s">
        <v>82</v>
      </c>
      <c r="F103" s="14" t="s">
        <v>113</v>
      </c>
      <c r="G103" s="21">
        <f>G104</f>
        <v>16860.36237</v>
      </c>
    </row>
    <row r="104" spans="1:7" s="20" customFormat="1" ht="38.25">
      <c r="A104" s="98"/>
      <c r="B104" s="16" t="s">
        <v>133</v>
      </c>
      <c r="C104" s="13" t="s">
        <v>62</v>
      </c>
      <c r="D104" s="13" t="s">
        <v>37</v>
      </c>
      <c r="E104" s="13" t="s">
        <v>82</v>
      </c>
      <c r="F104" s="14" t="s">
        <v>114</v>
      </c>
      <c r="G104" s="22">
        <v>16860.36237</v>
      </c>
    </row>
    <row r="105" spans="1:7" ht="12.75">
      <c r="A105" s="98"/>
      <c r="B105" s="8" t="s">
        <v>10</v>
      </c>
      <c r="C105" s="13" t="s">
        <v>62</v>
      </c>
      <c r="D105" s="13" t="s">
        <v>37</v>
      </c>
      <c r="E105" s="14" t="s">
        <v>63</v>
      </c>
      <c r="F105" s="13"/>
      <c r="G105" s="21">
        <f>G106</f>
        <v>8725.14464</v>
      </c>
    </row>
    <row r="106" spans="1:7" ht="25.5">
      <c r="A106" s="98"/>
      <c r="B106" s="72" t="s">
        <v>102</v>
      </c>
      <c r="C106" s="13" t="s">
        <v>62</v>
      </c>
      <c r="D106" s="13" t="s">
        <v>37</v>
      </c>
      <c r="E106" s="13" t="s">
        <v>63</v>
      </c>
      <c r="F106" s="14" t="s">
        <v>103</v>
      </c>
      <c r="G106" s="22">
        <f>G107</f>
        <v>8725.14464</v>
      </c>
    </row>
    <row r="107" spans="1:7" ht="25.5">
      <c r="A107" s="98"/>
      <c r="B107" s="72" t="s">
        <v>106</v>
      </c>
      <c r="C107" s="13" t="s">
        <v>62</v>
      </c>
      <c r="D107" s="13" t="s">
        <v>37</v>
      </c>
      <c r="E107" s="13" t="s">
        <v>63</v>
      </c>
      <c r="F107" s="14" t="s">
        <v>107</v>
      </c>
      <c r="G107" s="22">
        <v>8725.14464</v>
      </c>
    </row>
    <row r="108" spans="1:7" ht="59.25" customHeight="1">
      <c r="A108" s="98"/>
      <c r="B108" s="88" t="s">
        <v>219</v>
      </c>
      <c r="C108" s="89" t="s">
        <v>62</v>
      </c>
      <c r="D108" s="89" t="s">
        <v>37</v>
      </c>
      <c r="E108" s="90">
        <v>6000200</v>
      </c>
      <c r="F108" s="91"/>
      <c r="G108" s="22">
        <f>G109</f>
        <v>2766.59901</v>
      </c>
    </row>
    <row r="109" spans="1:7" ht="25.5">
      <c r="A109" s="98"/>
      <c r="B109" s="80" t="s">
        <v>102</v>
      </c>
      <c r="C109" s="78" t="s">
        <v>62</v>
      </c>
      <c r="D109" s="78" t="s">
        <v>37</v>
      </c>
      <c r="E109" s="78" t="s">
        <v>218</v>
      </c>
      <c r="F109" s="79" t="s">
        <v>103</v>
      </c>
      <c r="G109" s="46">
        <f>G110</f>
        <v>2766.59901</v>
      </c>
    </row>
    <row r="110" spans="1:7" ht="25.5">
      <c r="A110" s="98"/>
      <c r="B110" s="80" t="s">
        <v>106</v>
      </c>
      <c r="C110" s="78" t="s">
        <v>62</v>
      </c>
      <c r="D110" s="78" t="s">
        <v>37</v>
      </c>
      <c r="E110" s="78">
        <v>6000200</v>
      </c>
      <c r="F110" s="79" t="s">
        <v>107</v>
      </c>
      <c r="G110" s="22">
        <v>2766.59901</v>
      </c>
    </row>
    <row r="111" spans="1:7" ht="26.25" customHeight="1">
      <c r="A111" s="98"/>
      <c r="B111" s="56" t="s">
        <v>189</v>
      </c>
      <c r="C111" s="78" t="s">
        <v>62</v>
      </c>
      <c r="D111" s="78" t="s">
        <v>37</v>
      </c>
      <c r="E111" s="79">
        <v>6000500</v>
      </c>
      <c r="F111" s="79"/>
      <c r="G111" s="52">
        <f>G112</f>
        <v>471.69047</v>
      </c>
    </row>
    <row r="112" spans="1:7" ht="25.5">
      <c r="A112" s="98"/>
      <c r="B112" s="80" t="s">
        <v>102</v>
      </c>
      <c r="C112" s="78" t="s">
        <v>62</v>
      </c>
      <c r="D112" s="78" t="s">
        <v>37</v>
      </c>
      <c r="E112" s="78" t="s">
        <v>190</v>
      </c>
      <c r="F112" s="79" t="s">
        <v>103</v>
      </c>
      <c r="G112" s="46">
        <f>G113</f>
        <v>471.69047</v>
      </c>
    </row>
    <row r="113" spans="1:7" ht="25.5">
      <c r="A113" s="98"/>
      <c r="B113" s="80" t="s">
        <v>106</v>
      </c>
      <c r="C113" s="78" t="s">
        <v>62</v>
      </c>
      <c r="D113" s="78" t="s">
        <v>37</v>
      </c>
      <c r="E113" s="78">
        <v>6000500</v>
      </c>
      <c r="F113" s="79" t="s">
        <v>107</v>
      </c>
      <c r="G113" s="46">
        <v>471.69047</v>
      </c>
    </row>
    <row r="114" spans="1:7" ht="48.75" customHeight="1">
      <c r="A114" s="98"/>
      <c r="B114" s="8" t="s">
        <v>186</v>
      </c>
      <c r="C114" s="13" t="s">
        <v>62</v>
      </c>
      <c r="D114" s="13" t="s">
        <v>37</v>
      </c>
      <c r="E114" s="14" t="s">
        <v>153</v>
      </c>
      <c r="F114" s="13"/>
      <c r="G114" s="21">
        <f>G115+G117</f>
        <v>1954.40125</v>
      </c>
    </row>
    <row r="115" spans="1:7" s="10" customFormat="1" ht="25.5">
      <c r="A115" s="98"/>
      <c r="B115" s="72" t="s">
        <v>102</v>
      </c>
      <c r="C115" s="13" t="s">
        <v>62</v>
      </c>
      <c r="D115" s="13" t="s">
        <v>37</v>
      </c>
      <c r="E115" s="13" t="s">
        <v>153</v>
      </c>
      <c r="F115" s="14" t="s">
        <v>103</v>
      </c>
      <c r="G115" s="22">
        <f>G116</f>
        <v>1466.40125</v>
      </c>
    </row>
    <row r="116" spans="1:7" s="10" customFormat="1" ht="25.5">
      <c r="A116" s="98"/>
      <c r="B116" s="72" t="s">
        <v>106</v>
      </c>
      <c r="C116" s="13" t="s">
        <v>62</v>
      </c>
      <c r="D116" s="13" t="s">
        <v>37</v>
      </c>
      <c r="E116" s="13" t="s">
        <v>153</v>
      </c>
      <c r="F116" s="14" t="s">
        <v>107</v>
      </c>
      <c r="G116" s="22">
        <v>1466.40125</v>
      </c>
    </row>
    <row r="117" spans="1:7" s="10" customFormat="1" ht="42.75" customHeight="1">
      <c r="A117" s="98"/>
      <c r="B117" s="16" t="s">
        <v>148</v>
      </c>
      <c r="C117" s="57" t="s">
        <v>62</v>
      </c>
      <c r="D117" s="57" t="s">
        <v>37</v>
      </c>
      <c r="E117" s="71" t="s">
        <v>153</v>
      </c>
      <c r="F117" s="51" t="s">
        <v>147</v>
      </c>
      <c r="G117" s="21">
        <f>G118</f>
        <v>488</v>
      </c>
    </row>
    <row r="118" spans="1:7" s="10" customFormat="1" ht="38.25">
      <c r="A118" s="98"/>
      <c r="B118" s="16" t="s">
        <v>146</v>
      </c>
      <c r="C118" s="58" t="s">
        <v>62</v>
      </c>
      <c r="D118" s="58" t="s">
        <v>37</v>
      </c>
      <c r="E118" s="58" t="s">
        <v>153</v>
      </c>
      <c r="F118" s="51" t="s">
        <v>145</v>
      </c>
      <c r="G118" s="22">
        <v>488</v>
      </c>
    </row>
    <row r="119" spans="1:7" s="81" customFormat="1" ht="25.5">
      <c r="A119" s="98"/>
      <c r="B119" s="53" t="s">
        <v>197</v>
      </c>
      <c r="C119" s="51" t="s">
        <v>62</v>
      </c>
      <c r="D119" s="51" t="s">
        <v>62</v>
      </c>
      <c r="E119" s="51"/>
      <c r="F119" s="51"/>
      <c r="G119" s="52">
        <f>SUM(G120)</f>
        <v>2205.49676</v>
      </c>
    </row>
    <row r="120" spans="1:7" s="10" customFormat="1" ht="38.25">
      <c r="A120" s="98"/>
      <c r="B120" s="53" t="s">
        <v>66</v>
      </c>
      <c r="C120" s="58" t="s">
        <v>62</v>
      </c>
      <c r="D120" s="58" t="s">
        <v>62</v>
      </c>
      <c r="E120" s="51" t="s">
        <v>43</v>
      </c>
      <c r="F120" s="51"/>
      <c r="G120" s="21">
        <f>SUM(G121+G123)</f>
        <v>2205.49676</v>
      </c>
    </row>
    <row r="121" spans="1:7" s="10" customFormat="1" ht="25.5">
      <c r="A121" s="98"/>
      <c r="B121" s="72" t="s">
        <v>108</v>
      </c>
      <c r="C121" s="58" t="s">
        <v>62</v>
      </c>
      <c r="D121" s="58" t="s">
        <v>62</v>
      </c>
      <c r="E121" s="58" t="s">
        <v>43</v>
      </c>
      <c r="F121" s="51" t="s">
        <v>109</v>
      </c>
      <c r="G121" s="22">
        <f>SUM(G122)</f>
        <v>2064.92831</v>
      </c>
    </row>
    <row r="122" spans="1:7" s="10" customFormat="1" ht="12.75">
      <c r="A122" s="98"/>
      <c r="B122" s="72" t="s">
        <v>100</v>
      </c>
      <c r="C122" s="58" t="s">
        <v>62</v>
      </c>
      <c r="D122" s="58" t="s">
        <v>62</v>
      </c>
      <c r="E122" s="58" t="s">
        <v>43</v>
      </c>
      <c r="F122" s="51" t="s">
        <v>110</v>
      </c>
      <c r="G122" s="22">
        <v>2064.92831</v>
      </c>
    </row>
    <row r="123" spans="1:7" s="10" customFormat="1" ht="25.5">
      <c r="A123" s="98"/>
      <c r="B123" s="72" t="s">
        <v>102</v>
      </c>
      <c r="C123" s="58" t="s">
        <v>62</v>
      </c>
      <c r="D123" s="58" t="s">
        <v>62</v>
      </c>
      <c r="E123" s="58" t="s">
        <v>43</v>
      </c>
      <c r="F123" s="51" t="s">
        <v>103</v>
      </c>
      <c r="G123" s="22">
        <f>SUM(G124:G124)</f>
        <v>140.56845</v>
      </c>
    </row>
    <row r="124" spans="1:7" s="10" customFormat="1" ht="25.5">
      <c r="A124" s="98"/>
      <c r="B124" s="72" t="s">
        <v>106</v>
      </c>
      <c r="C124" s="58" t="s">
        <v>62</v>
      </c>
      <c r="D124" s="58" t="s">
        <v>62</v>
      </c>
      <c r="E124" s="58" t="s">
        <v>43</v>
      </c>
      <c r="F124" s="51" t="s">
        <v>107</v>
      </c>
      <c r="G124" s="22">
        <v>140.56845</v>
      </c>
    </row>
    <row r="125" spans="1:7" ht="18" customHeight="1">
      <c r="A125" s="98"/>
      <c r="B125" s="11" t="s">
        <v>11</v>
      </c>
      <c r="C125" s="12" t="s">
        <v>47</v>
      </c>
      <c r="D125" s="12"/>
      <c r="E125" s="12"/>
      <c r="F125" s="12"/>
      <c r="G125" s="26">
        <f>SUM(G126)</f>
        <v>150</v>
      </c>
    </row>
    <row r="126" spans="1:7" ht="25.5">
      <c r="A126" s="98"/>
      <c r="B126" s="8" t="s">
        <v>13</v>
      </c>
      <c r="C126" s="13" t="s">
        <v>47</v>
      </c>
      <c r="D126" s="14" t="s">
        <v>47</v>
      </c>
      <c r="E126" s="14"/>
      <c r="F126" s="14"/>
      <c r="G126" s="21">
        <f>G127</f>
        <v>150</v>
      </c>
    </row>
    <row r="127" spans="1:7" ht="25.5">
      <c r="A127" s="98"/>
      <c r="B127" s="8" t="s">
        <v>95</v>
      </c>
      <c r="C127" s="13" t="s">
        <v>47</v>
      </c>
      <c r="D127" s="13" t="s">
        <v>47</v>
      </c>
      <c r="E127" s="14" t="s">
        <v>94</v>
      </c>
      <c r="F127" s="14"/>
      <c r="G127" s="22">
        <f>SUM(G128)</f>
        <v>150</v>
      </c>
    </row>
    <row r="128" spans="1:7" ht="25.5">
      <c r="A128" s="98"/>
      <c r="B128" s="72" t="s">
        <v>102</v>
      </c>
      <c r="C128" s="58" t="s">
        <v>47</v>
      </c>
      <c r="D128" s="58" t="s">
        <v>47</v>
      </c>
      <c r="E128" s="58" t="s">
        <v>94</v>
      </c>
      <c r="F128" s="51" t="s">
        <v>103</v>
      </c>
      <c r="G128" s="22">
        <f>SUM(G129)</f>
        <v>150</v>
      </c>
    </row>
    <row r="129" spans="1:7" ht="25.5">
      <c r="A129" s="98"/>
      <c r="B129" s="72" t="s">
        <v>106</v>
      </c>
      <c r="C129" s="58" t="s">
        <v>47</v>
      </c>
      <c r="D129" s="58" t="s">
        <v>47</v>
      </c>
      <c r="E129" s="58" t="s">
        <v>94</v>
      </c>
      <c r="F129" s="51" t="s">
        <v>107</v>
      </c>
      <c r="G129" s="22">
        <v>150</v>
      </c>
    </row>
    <row r="130" spans="1:7" ht="18" customHeight="1">
      <c r="A130" s="98"/>
      <c r="B130" s="11" t="s">
        <v>18</v>
      </c>
      <c r="C130" s="12" t="s">
        <v>48</v>
      </c>
      <c r="D130" s="12"/>
      <c r="E130" s="12"/>
      <c r="F130" s="12"/>
      <c r="G130" s="26">
        <f>G131+G135+G144</f>
        <v>5814.76396</v>
      </c>
    </row>
    <row r="131" spans="1:7" s="20" customFormat="1" ht="12.75">
      <c r="A131" s="98"/>
      <c r="B131" s="8" t="s">
        <v>19</v>
      </c>
      <c r="C131" s="13" t="s">
        <v>48</v>
      </c>
      <c r="D131" s="14" t="s">
        <v>34</v>
      </c>
      <c r="E131" s="14"/>
      <c r="F131" s="14"/>
      <c r="G131" s="21">
        <f>SUM(G132)</f>
        <v>1076.63096</v>
      </c>
    </row>
    <row r="132" spans="1:7" ht="25.5" customHeight="1">
      <c r="A132" s="98"/>
      <c r="B132" s="8" t="s">
        <v>20</v>
      </c>
      <c r="C132" s="13" t="s">
        <v>48</v>
      </c>
      <c r="D132" s="13" t="s">
        <v>34</v>
      </c>
      <c r="E132" s="14" t="s">
        <v>91</v>
      </c>
      <c r="F132" s="13"/>
      <c r="G132" s="22">
        <f>SUM(G133)</f>
        <v>1076.63096</v>
      </c>
    </row>
    <row r="133" spans="1:7" ht="25.5">
      <c r="A133" s="98"/>
      <c r="B133" s="72" t="s">
        <v>120</v>
      </c>
      <c r="C133" s="13" t="s">
        <v>48</v>
      </c>
      <c r="D133" s="13" t="s">
        <v>34</v>
      </c>
      <c r="E133" s="13" t="s">
        <v>91</v>
      </c>
      <c r="F133" s="51" t="s">
        <v>121</v>
      </c>
      <c r="G133" s="22">
        <f>SUM(G134)</f>
        <v>1076.63096</v>
      </c>
    </row>
    <row r="134" spans="1:7" ht="38.25">
      <c r="A134" s="98"/>
      <c r="B134" s="72" t="s">
        <v>122</v>
      </c>
      <c r="C134" s="58" t="s">
        <v>48</v>
      </c>
      <c r="D134" s="58" t="s">
        <v>34</v>
      </c>
      <c r="E134" s="58" t="s">
        <v>91</v>
      </c>
      <c r="F134" s="51" t="s">
        <v>123</v>
      </c>
      <c r="G134" s="22">
        <v>1076.63096</v>
      </c>
    </row>
    <row r="135" spans="1:7" s="10" customFormat="1" ht="12.75">
      <c r="A135" s="98"/>
      <c r="B135" s="8" t="s">
        <v>21</v>
      </c>
      <c r="C135" s="13" t="s">
        <v>48</v>
      </c>
      <c r="D135" s="14" t="s">
        <v>37</v>
      </c>
      <c r="E135" s="14"/>
      <c r="F135" s="14"/>
      <c r="G135" s="21">
        <f>G136+G141</f>
        <v>3801.4</v>
      </c>
    </row>
    <row r="136" spans="1:7" ht="39" customHeight="1">
      <c r="A136" s="98"/>
      <c r="B136" s="8" t="s">
        <v>220</v>
      </c>
      <c r="C136" s="13" t="s">
        <v>48</v>
      </c>
      <c r="D136" s="13" t="s">
        <v>37</v>
      </c>
      <c r="E136" s="14" t="s">
        <v>65</v>
      </c>
      <c r="F136" s="13"/>
      <c r="G136" s="22">
        <f>G137</f>
        <v>3621.4</v>
      </c>
    </row>
    <row r="137" spans="1:7" ht="25.5">
      <c r="A137" s="98"/>
      <c r="B137" s="16" t="s">
        <v>120</v>
      </c>
      <c r="C137" s="13" t="s">
        <v>48</v>
      </c>
      <c r="D137" s="13" t="s">
        <v>37</v>
      </c>
      <c r="E137" s="13" t="s">
        <v>65</v>
      </c>
      <c r="F137" s="14" t="s">
        <v>121</v>
      </c>
      <c r="G137" s="22">
        <f>G138</f>
        <v>3621.4</v>
      </c>
    </row>
    <row r="138" spans="1:7" ht="25.5">
      <c r="A138" s="98"/>
      <c r="B138" s="16" t="s">
        <v>161</v>
      </c>
      <c r="C138" s="13" t="s">
        <v>48</v>
      </c>
      <c r="D138" s="13" t="s">
        <v>37</v>
      </c>
      <c r="E138" s="13" t="s">
        <v>65</v>
      </c>
      <c r="F138" s="14" t="s">
        <v>162</v>
      </c>
      <c r="G138" s="22">
        <v>3621.4</v>
      </c>
    </row>
    <row r="139" spans="1:7" ht="12.75">
      <c r="A139" s="98"/>
      <c r="B139" s="18" t="s">
        <v>68</v>
      </c>
      <c r="C139" s="13"/>
      <c r="D139" s="13"/>
      <c r="E139" s="13"/>
      <c r="F139" s="14"/>
      <c r="G139" s="22"/>
    </row>
    <row r="140" spans="1:7" ht="36.75" customHeight="1">
      <c r="A140" s="98"/>
      <c r="B140" s="18" t="s">
        <v>221</v>
      </c>
      <c r="C140" s="19" t="s">
        <v>48</v>
      </c>
      <c r="D140" s="19" t="s">
        <v>37</v>
      </c>
      <c r="E140" s="19" t="s">
        <v>65</v>
      </c>
      <c r="F140" s="19" t="s">
        <v>162</v>
      </c>
      <c r="G140" s="23">
        <v>181.074</v>
      </c>
    </row>
    <row r="141" spans="1:7" ht="25.5">
      <c r="A141" s="98"/>
      <c r="B141" s="53" t="s">
        <v>198</v>
      </c>
      <c r="C141" s="58" t="s">
        <v>48</v>
      </c>
      <c r="D141" s="58" t="s">
        <v>37</v>
      </c>
      <c r="E141" s="51" t="s">
        <v>49</v>
      </c>
      <c r="F141" s="58"/>
      <c r="G141" s="46">
        <f>SUM(G142)</f>
        <v>180</v>
      </c>
    </row>
    <row r="142" spans="1:7" ht="25.5">
      <c r="A142" s="98"/>
      <c r="B142" s="72" t="s">
        <v>199</v>
      </c>
      <c r="C142" s="58" t="s">
        <v>48</v>
      </c>
      <c r="D142" s="58" t="s">
        <v>37</v>
      </c>
      <c r="E142" s="58" t="s">
        <v>49</v>
      </c>
      <c r="F142" s="51" t="s">
        <v>200</v>
      </c>
      <c r="G142" s="46">
        <f>SUM(G143)</f>
        <v>180</v>
      </c>
    </row>
    <row r="143" spans="1:7" ht="25.5">
      <c r="A143" s="98"/>
      <c r="B143" s="72" t="s">
        <v>201</v>
      </c>
      <c r="C143" s="58" t="s">
        <v>48</v>
      </c>
      <c r="D143" s="58" t="s">
        <v>37</v>
      </c>
      <c r="E143" s="58" t="s">
        <v>49</v>
      </c>
      <c r="F143" s="51" t="s">
        <v>202</v>
      </c>
      <c r="G143" s="46">
        <v>180</v>
      </c>
    </row>
    <row r="144" spans="1:7" s="10" customFormat="1" ht="25.5">
      <c r="A144" s="98"/>
      <c r="B144" s="53" t="s">
        <v>159</v>
      </c>
      <c r="C144" s="13" t="s">
        <v>48</v>
      </c>
      <c r="D144" s="51" t="s">
        <v>160</v>
      </c>
      <c r="E144" s="58"/>
      <c r="F144" s="14"/>
      <c r="G144" s="52">
        <f>SUM(G145)</f>
        <v>936.733</v>
      </c>
    </row>
    <row r="145" spans="1:7" s="10" customFormat="1" ht="25.5">
      <c r="A145" s="98"/>
      <c r="B145" s="8" t="s">
        <v>22</v>
      </c>
      <c r="C145" s="13" t="s">
        <v>48</v>
      </c>
      <c r="D145" s="13" t="s">
        <v>160</v>
      </c>
      <c r="E145" s="14" t="s">
        <v>49</v>
      </c>
      <c r="F145" s="13"/>
      <c r="G145" s="22">
        <f>SUM(G146)</f>
        <v>936.733</v>
      </c>
    </row>
    <row r="146" spans="1:7" s="10" customFormat="1" ht="25.5">
      <c r="A146" s="98"/>
      <c r="B146" s="72" t="s">
        <v>102</v>
      </c>
      <c r="C146" s="58" t="s">
        <v>48</v>
      </c>
      <c r="D146" s="58" t="s">
        <v>160</v>
      </c>
      <c r="E146" s="58" t="s">
        <v>49</v>
      </c>
      <c r="F146" s="51" t="s">
        <v>103</v>
      </c>
      <c r="G146" s="22">
        <f>SUM(G147)</f>
        <v>936.733</v>
      </c>
    </row>
    <row r="147" spans="1:7" s="10" customFormat="1" ht="25.5">
      <c r="A147" s="98"/>
      <c r="B147" s="72" t="s">
        <v>106</v>
      </c>
      <c r="C147" s="58" t="s">
        <v>48</v>
      </c>
      <c r="D147" s="58" t="s">
        <v>160</v>
      </c>
      <c r="E147" s="58" t="s">
        <v>49</v>
      </c>
      <c r="F147" s="51" t="s">
        <v>107</v>
      </c>
      <c r="G147" s="22">
        <v>936.733</v>
      </c>
    </row>
    <row r="148" spans="1:7" ht="27" customHeight="1">
      <c r="A148" s="98"/>
      <c r="B148" s="11" t="s">
        <v>23</v>
      </c>
      <c r="C148" s="12" t="s">
        <v>54</v>
      </c>
      <c r="D148" s="12"/>
      <c r="E148" s="12"/>
      <c r="F148" s="12"/>
      <c r="G148" s="26">
        <f>G149</f>
        <v>374.4132</v>
      </c>
    </row>
    <row r="149" spans="1:7" ht="12.75">
      <c r="A149" s="98"/>
      <c r="B149" s="8" t="s">
        <v>16</v>
      </c>
      <c r="C149" s="13" t="s">
        <v>54</v>
      </c>
      <c r="D149" s="14" t="s">
        <v>35</v>
      </c>
      <c r="E149" s="14"/>
      <c r="F149" s="14"/>
      <c r="G149" s="21">
        <f>G150</f>
        <v>374.4132</v>
      </c>
    </row>
    <row r="150" spans="1:7" ht="12.75">
      <c r="A150" s="98"/>
      <c r="B150" s="8" t="s">
        <v>170</v>
      </c>
      <c r="C150" s="13" t="s">
        <v>54</v>
      </c>
      <c r="D150" s="13" t="s">
        <v>35</v>
      </c>
      <c r="E150" s="14" t="s">
        <v>64</v>
      </c>
      <c r="F150" s="13"/>
      <c r="G150" s="22">
        <f>G151</f>
        <v>374.4132</v>
      </c>
    </row>
    <row r="151" spans="1:7" ht="54.75" customHeight="1">
      <c r="A151" s="98"/>
      <c r="B151" s="72" t="s">
        <v>144</v>
      </c>
      <c r="C151" s="13" t="s">
        <v>54</v>
      </c>
      <c r="D151" s="13" t="s">
        <v>35</v>
      </c>
      <c r="E151" s="13" t="s">
        <v>64</v>
      </c>
      <c r="F151" s="14" t="s">
        <v>143</v>
      </c>
      <c r="G151" s="22">
        <v>374.4132</v>
      </c>
    </row>
    <row r="152" spans="1:7" ht="40.5" customHeight="1">
      <c r="A152" s="98"/>
      <c r="B152" s="11" t="s">
        <v>87</v>
      </c>
      <c r="C152" s="14" t="s">
        <v>42</v>
      </c>
      <c r="D152" s="13"/>
      <c r="E152" s="13"/>
      <c r="F152" s="14"/>
      <c r="G152" s="21">
        <f>SUM(G153)</f>
        <v>1155.61681</v>
      </c>
    </row>
    <row r="153" spans="1:7" ht="25.5">
      <c r="A153" s="98"/>
      <c r="B153" s="53" t="s">
        <v>203</v>
      </c>
      <c r="C153" s="13" t="s">
        <v>42</v>
      </c>
      <c r="D153" s="14" t="s">
        <v>34</v>
      </c>
      <c r="E153" s="13"/>
      <c r="F153" s="14"/>
      <c r="G153" s="21">
        <f>SUM(G154)</f>
        <v>1155.61681</v>
      </c>
    </row>
    <row r="154" spans="1:7" ht="25.5">
      <c r="A154" s="98"/>
      <c r="B154" s="8" t="s">
        <v>88</v>
      </c>
      <c r="C154" s="13" t="s">
        <v>42</v>
      </c>
      <c r="D154" s="13" t="s">
        <v>34</v>
      </c>
      <c r="E154" s="14" t="s">
        <v>89</v>
      </c>
      <c r="F154" s="14"/>
      <c r="G154" s="22">
        <f>SUM(G155)</f>
        <v>1155.61681</v>
      </c>
    </row>
    <row r="155" spans="1:8" ht="38.25">
      <c r="A155" s="98"/>
      <c r="B155" s="72" t="s">
        <v>171</v>
      </c>
      <c r="C155" s="58" t="s">
        <v>42</v>
      </c>
      <c r="D155" s="58" t="s">
        <v>34</v>
      </c>
      <c r="E155" s="58" t="s">
        <v>89</v>
      </c>
      <c r="F155" s="51" t="s">
        <v>115</v>
      </c>
      <c r="G155" s="22">
        <v>1155.61681</v>
      </c>
      <c r="H155" s="47"/>
    </row>
    <row r="156" spans="1:7" ht="38.25">
      <c r="A156" s="108">
        <v>730</v>
      </c>
      <c r="B156" s="42" t="s">
        <v>93</v>
      </c>
      <c r="C156" s="9"/>
      <c r="D156" s="9"/>
      <c r="E156" s="9"/>
      <c r="F156" s="9"/>
      <c r="G156" s="21">
        <f>SUM(G157)</f>
        <v>3384.10369</v>
      </c>
    </row>
    <row r="157" spans="1:7" ht="27.75" customHeight="1">
      <c r="A157" s="108"/>
      <c r="B157" s="11" t="s">
        <v>0</v>
      </c>
      <c r="C157" s="12" t="s">
        <v>34</v>
      </c>
      <c r="D157" s="12"/>
      <c r="E157" s="12"/>
      <c r="F157" s="12"/>
      <c r="G157" s="26">
        <f>SUM(G158)</f>
        <v>3384.10369</v>
      </c>
    </row>
    <row r="158" spans="1:7" ht="63.75">
      <c r="A158" s="108"/>
      <c r="B158" s="8" t="s">
        <v>74</v>
      </c>
      <c r="C158" s="13" t="s">
        <v>34</v>
      </c>
      <c r="D158" s="14" t="s">
        <v>37</v>
      </c>
      <c r="E158" s="14"/>
      <c r="F158" s="14"/>
      <c r="G158" s="21">
        <f>SUM(G159+G168)</f>
        <v>3384.10369</v>
      </c>
    </row>
    <row r="159" spans="1:7" ht="12.75">
      <c r="A159" s="108"/>
      <c r="B159" s="8" t="s">
        <v>2</v>
      </c>
      <c r="C159" s="13" t="s">
        <v>34</v>
      </c>
      <c r="D159" s="13" t="s">
        <v>37</v>
      </c>
      <c r="E159" s="14" t="s">
        <v>38</v>
      </c>
      <c r="F159" s="13"/>
      <c r="G159" s="22">
        <f>SUM(G160+G162+G165)</f>
        <v>2401.7649499999998</v>
      </c>
    </row>
    <row r="160" spans="1:7" ht="25.5">
      <c r="A160" s="108"/>
      <c r="B160" s="72" t="s">
        <v>98</v>
      </c>
      <c r="C160" s="58" t="s">
        <v>34</v>
      </c>
      <c r="D160" s="58" t="s">
        <v>37</v>
      </c>
      <c r="E160" s="58" t="s">
        <v>38</v>
      </c>
      <c r="F160" s="51" t="s">
        <v>99</v>
      </c>
      <c r="G160" s="22">
        <f>SUM(G161)</f>
        <v>2071.1</v>
      </c>
    </row>
    <row r="161" spans="1:7" ht="12.75">
      <c r="A161" s="108"/>
      <c r="B161" s="72" t="s">
        <v>100</v>
      </c>
      <c r="C161" s="58" t="s">
        <v>34</v>
      </c>
      <c r="D161" s="58" t="s">
        <v>37</v>
      </c>
      <c r="E161" s="58" t="s">
        <v>38</v>
      </c>
      <c r="F161" s="51" t="s">
        <v>101</v>
      </c>
      <c r="G161" s="22">
        <v>2071.1</v>
      </c>
    </row>
    <row r="162" spans="1:7" ht="25.5">
      <c r="A162" s="108"/>
      <c r="B162" s="72" t="s">
        <v>102</v>
      </c>
      <c r="C162" s="58" t="s">
        <v>34</v>
      </c>
      <c r="D162" s="58" t="s">
        <v>37</v>
      </c>
      <c r="E162" s="58" t="s">
        <v>38</v>
      </c>
      <c r="F162" s="51" t="s">
        <v>103</v>
      </c>
      <c r="G162" s="22">
        <f>SUM(G163:G164)</f>
        <v>316.61595</v>
      </c>
    </row>
    <row r="163" spans="1:7" ht="38.25">
      <c r="A163" s="108"/>
      <c r="B163" s="72" t="s">
        <v>104</v>
      </c>
      <c r="C163" s="58" t="s">
        <v>34</v>
      </c>
      <c r="D163" s="58" t="s">
        <v>37</v>
      </c>
      <c r="E163" s="58" t="s">
        <v>38</v>
      </c>
      <c r="F163" s="51" t="s">
        <v>105</v>
      </c>
      <c r="G163" s="22">
        <v>63.01069</v>
      </c>
    </row>
    <row r="164" spans="1:7" ht="25.5">
      <c r="A164" s="108"/>
      <c r="B164" s="72" t="s">
        <v>106</v>
      </c>
      <c r="C164" s="58" t="s">
        <v>34</v>
      </c>
      <c r="D164" s="58" t="s">
        <v>37</v>
      </c>
      <c r="E164" s="58" t="s">
        <v>38</v>
      </c>
      <c r="F164" s="51" t="s">
        <v>107</v>
      </c>
      <c r="G164" s="22">
        <v>253.60526</v>
      </c>
    </row>
    <row r="165" spans="1:7" ht="38.25">
      <c r="A165" s="108"/>
      <c r="B165" s="72" t="s">
        <v>116</v>
      </c>
      <c r="C165" s="58" t="s">
        <v>34</v>
      </c>
      <c r="D165" s="58" t="s">
        <v>37</v>
      </c>
      <c r="E165" s="58" t="s">
        <v>38</v>
      </c>
      <c r="F165" s="51" t="s">
        <v>117</v>
      </c>
      <c r="G165" s="22">
        <f>SUM(G166:G167)</f>
        <v>14.049</v>
      </c>
    </row>
    <row r="166" spans="1:7" ht="25.5">
      <c r="A166" s="108"/>
      <c r="B166" s="72" t="s">
        <v>118</v>
      </c>
      <c r="C166" s="58" t="s">
        <v>34</v>
      </c>
      <c r="D166" s="58" t="s">
        <v>37</v>
      </c>
      <c r="E166" s="58" t="s">
        <v>38</v>
      </c>
      <c r="F166" s="51" t="s">
        <v>119</v>
      </c>
      <c r="G166" s="22">
        <v>7.369</v>
      </c>
    </row>
    <row r="167" spans="1:7" ht="25.5">
      <c r="A167" s="108"/>
      <c r="B167" s="72" t="s">
        <v>131</v>
      </c>
      <c r="C167" s="58" t="s">
        <v>34</v>
      </c>
      <c r="D167" s="58" t="s">
        <v>37</v>
      </c>
      <c r="E167" s="58" t="s">
        <v>38</v>
      </c>
      <c r="F167" s="51" t="s">
        <v>132</v>
      </c>
      <c r="G167" s="22">
        <v>6.68</v>
      </c>
    </row>
    <row r="168" spans="1:7" ht="25.5">
      <c r="A168" s="108"/>
      <c r="B168" s="8" t="s">
        <v>92</v>
      </c>
      <c r="C168" s="13" t="s">
        <v>34</v>
      </c>
      <c r="D168" s="13" t="s">
        <v>37</v>
      </c>
      <c r="E168" s="14" t="s">
        <v>39</v>
      </c>
      <c r="F168" s="13"/>
      <c r="G168" s="22">
        <f>SUM(G169)</f>
        <v>982.33874</v>
      </c>
    </row>
    <row r="169" spans="1:7" ht="25.5">
      <c r="A169" s="108"/>
      <c r="B169" s="72" t="s">
        <v>98</v>
      </c>
      <c r="C169" s="58" t="s">
        <v>34</v>
      </c>
      <c r="D169" s="58" t="s">
        <v>37</v>
      </c>
      <c r="E169" s="58" t="s">
        <v>39</v>
      </c>
      <c r="F169" s="51" t="s">
        <v>99</v>
      </c>
      <c r="G169" s="22">
        <f>SUM(G170)</f>
        <v>982.33874</v>
      </c>
    </row>
    <row r="170" spans="1:7" ht="12.75">
      <c r="A170" s="108"/>
      <c r="B170" s="72" t="s">
        <v>100</v>
      </c>
      <c r="C170" s="58" t="s">
        <v>34</v>
      </c>
      <c r="D170" s="58" t="s">
        <v>37</v>
      </c>
      <c r="E170" s="58" t="s">
        <v>39</v>
      </c>
      <c r="F170" s="51" t="s">
        <v>101</v>
      </c>
      <c r="G170" s="22">
        <v>982.33874</v>
      </c>
    </row>
    <row r="171" spans="1:7" s="10" customFormat="1" ht="72" customHeight="1">
      <c r="A171" s="99">
        <v>758</v>
      </c>
      <c r="B171" s="56" t="s">
        <v>181</v>
      </c>
      <c r="C171" s="9"/>
      <c r="D171" s="9"/>
      <c r="E171" s="9"/>
      <c r="F171" s="9"/>
      <c r="G171" s="21">
        <f>SUM(G172+G177+G190+G288)</f>
        <v>77029.60338000002</v>
      </c>
    </row>
    <row r="172" spans="1:7" s="81" customFormat="1" ht="15" customHeight="1">
      <c r="A172" s="100"/>
      <c r="B172" s="95" t="s">
        <v>140</v>
      </c>
      <c r="C172" s="51" t="s">
        <v>40</v>
      </c>
      <c r="D172" s="96"/>
      <c r="E172" s="96"/>
      <c r="F172" s="96"/>
      <c r="G172" s="52">
        <f>SUM(G173)</f>
        <v>220</v>
      </c>
    </row>
    <row r="173" spans="1:7" s="81" customFormat="1" ht="25.5">
      <c r="A173" s="100"/>
      <c r="B173" s="53" t="s">
        <v>5</v>
      </c>
      <c r="C173" s="58" t="s">
        <v>40</v>
      </c>
      <c r="D173" s="51" t="s">
        <v>54</v>
      </c>
      <c r="E173" s="96"/>
      <c r="F173" s="96"/>
      <c r="G173" s="52">
        <f>SUM(G175)</f>
        <v>220</v>
      </c>
    </row>
    <row r="174" spans="1:7" s="81" customFormat="1" ht="63.75">
      <c r="A174" s="100"/>
      <c r="B174" s="53" t="s">
        <v>205</v>
      </c>
      <c r="C174" s="58" t="s">
        <v>40</v>
      </c>
      <c r="D174" s="58" t="s">
        <v>54</v>
      </c>
      <c r="E174" s="96">
        <v>5221672</v>
      </c>
      <c r="F174" s="96"/>
      <c r="G174" s="22">
        <f>SUM(G175)</f>
        <v>220</v>
      </c>
    </row>
    <row r="175" spans="1:7" s="47" customFormat="1" ht="12.75">
      <c r="A175" s="100"/>
      <c r="B175" s="73" t="s">
        <v>124</v>
      </c>
      <c r="C175" s="58" t="s">
        <v>40</v>
      </c>
      <c r="D175" s="58" t="s">
        <v>54</v>
      </c>
      <c r="E175" s="97">
        <v>5221672</v>
      </c>
      <c r="F175" s="51" t="s">
        <v>125</v>
      </c>
      <c r="G175" s="46">
        <f>SUM(G176)</f>
        <v>220</v>
      </c>
    </row>
    <row r="176" spans="1:7" s="47" customFormat="1" ht="25.5">
      <c r="A176" s="100"/>
      <c r="B176" s="73" t="s">
        <v>128</v>
      </c>
      <c r="C176" s="58" t="s">
        <v>40</v>
      </c>
      <c r="D176" s="58" t="s">
        <v>54</v>
      </c>
      <c r="E176" s="97">
        <v>5221672</v>
      </c>
      <c r="F176" s="51" t="s">
        <v>129</v>
      </c>
      <c r="G176" s="46">
        <v>220</v>
      </c>
    </row>
    <row r="177" spans="1:7" ht="15" customHeight="1">
      <c r="A177" s="100"/>
      <c r="B177" s="11" t="s">
        <v>11</v>
      </c>
      <c r="C177" s="12" t="s">
        <v>47</v>
      </c>
      <c r="D177" s="12"/>
      <c r="E177" s="12"/>
      <c r="F177" s="12"/>
      <c r="G177" s="26">
        <f>G178+G183</f>
        <v>17398.31608</v>
      </c>
    </row>
    <row r="178" spans="1:7" s="20" customFormat="1" ht="12.75">
      <c r="A178" s="100"/>
      <c r="B178" s="8" t="s">
        <v>12</v>
      </c>
      <c r="C178" s="13" t="s">
        <v>47</v>
      </c>
      <c r="D178" s="14" t="s">
        <v>35</v>
      </c>
      <c r="E178" s="14"/>
      <c r="F178" s="14"/>
      <c r="G178" s="21">
        <f>SUM(G179)</f>
        <v>16895.06569</v>
      </c>
    </row>
    <row r="179" spans="1:7" ht="25.5">
      <c r="A179" s="100"/>
      <c r="B179" s="8" t="s">
        <v>84</v>
      </c>
      <c r="C179" s="13" t="s">
        <v>47</v>
      </c>
      <c r="D179" s="13" t="s">
        <v>35</v>
      </c>
      <c r="E179" s="14" t="s">
        <v>52</v>
      </c>
      <c r="F179" s="13"/>
      <c r="G179" s="22">
        <f>SUM(G180)</f>
        <v>16895.06569</v>
      </c>
    </row>
    <row r="180" spans="1:7" ht="12.75">
      <c r="A180" s="100"/>
      <c r="B180" s="73" t="s">
        <v>124</v>
      </c>
      <c r="C180" s="13" t="s">
        <v>47</v>
      </c>
      <c r="D180" s="13" t="s">
        <v>35</v>
      </c>
      <c r="E180" s="13" t="s">
        <v>52</v>
      </c>
      <c r="F180" s="51" t="s">
        <v>125</v>
      </c>
      <c r="G180" s="22">
        <f>SUM(G181+G182)</f>
        <v>16895.06569</v>
      </c>
    </row>
    <row r="181" spans="1:7" ht="51">
      <c r="A181" s="100"/>
      <c r="B181" s="73" t="s">
        <v>126</v>
      </c>
      <c r="C181" s="13" t="s">
        <v>47</v>
      </c>
      <c r="D181" s="13" t="s">
        <v>35</v>
      </c>
      <c r="E181" s="13" t="s">
        <v>52</v>
      </c>
      <c r="F181" s="51" t="s">
        <v>127</v>
      </c>
      <c r="G181" s="22">
        <v>15708.52493</v>
      </c>
    </row>
    <row r="182" spans="1:7" ht="25.5">
      <c r="A182" s="100"/>
      <c r="B182" s="73" t="s">
        <v>128</v>
      </c>
      <c r="C182" s="61" t="s">
        <v>47</v>
      </c>
      <c r="D182" s="61" t="s">
        <v>35</v>
      </c>
      <c r="E182" s="61" t="s">
        <v>52</v>
      </c>
      <c r="F182" s="51" t="s">
        <v>129</v>
      </c>
      <c r="G182" s="46">
        <v>1186.54076</v>
      </c>
    </row>
    <row r="183" spans="1:7" ht="13.5" customHeight="1">
      <c r="A183" s="100"/>
      <c r="B183" s="8" t="s">
        <v>70</v>
      </c>
      <c r="C183" s="13" t="s">
        <v>47</v>
      </c>
      <c r="D183" s="14" t="s">
        <v>45</v>
      </c>
      <c r="E183" s="13"/>
      <c r="F183" s="14"/>
      <c r="G183" s="22">
        <f>G184+G187</f>
        <v>503.25039000000004</v>
      </c>
    </row>
    <row r="184" spans="1:7" ht="38.25">
      <c r="A184" s="100"/>
      <c r="B184" s="8" t="s">
        <v>164</v>
      </c>
      <c r="C184" s="13" t="s">
        <v>47</v>
      </c>
      <c r="D184" s="13" t="s">
        <v>45</v>
      </c>
      <c r="E184" s="51" t="s">
        <v>157</v>
      </c>
      <c r="F184" s="14"/>
      <c r="G184" s="22">
        <f>SUM(G185)</f>
        <v>58.95915</v>
      </c>
    </row>
    <row r="185" spans="1:7" ht="12.75">
      <c r="A185" s="100"/>
      <c r="B185" s="73" t="s">
        <v>124</v>
      </c>
      <c r="C185" s="13" t="s">
        <v>47</v>
      </c>
      <c r="D185" s="13" t="s">
        <v>45</v>
      </c>
      <c r="E185" s="13" t="s">
        <v>157</v>
      </c>
      <c r="F185" s="51" t="s">
        <v>125</v>
      </c>
      <c r="G185" s="22">
        <f>SUM(G186)</f>
        <v>58.95915</v>
      </c>
    </row>
    <row r="186" spans="1:7" ht="51">
      <c r="A186" s="100"/>
      <c r="B186" s="73" t="s">
        <v>126</v>
      </c>
      <c r="C186" s="13" t="s">
        <v>47</v>
      </c>
      <c r="D186" s="13" t="s">
        <v>45</v>
      </c>
      <c r="E186" s="13" t="s">
        <v>157</v>
      </c>
      <c r="F186" s="51" t="s">
        <v>127</v>
      </c>
      <c r="G186" s="22">
        <v>58.95915</v>
      </c>
    </row>
    <row r="187" spans="1:7" ht="38.25">
      <c r="A187" s="100"/>
      <c r="B187" s="8" t="s">
        <v>165</v>
      </c>
      <c r="C187" s="13" t="s">
        <v>47</v>
      </c>
      <c r="D187" s="13" t="s">
        <v>45</v>
      </c>
      <c r="E187" s="51" t="s">
        <v>158</v>
      </c>
      <c r="F187" s="55"/>
      <c r="G187" s="22">
        <f>SUM(G188)</f>
        <v>444.29124</v>
      </c>
    </row>
    <row r="188" spans="1:7" ht="12.75">
      <c r="A188" s="100"/>
      <c r="B188" s="73" t="s">
        <v>124</v>
      </c>
      <c r="C188" s="13" t="s">
        <v>47</v>
      </c>
      <c r="D188" s="13" t="s">
        <v>45</v>
      </c>
      <c r="E188" s="13" t="s">
        <v>158</v>
      </c>
      <c r="F188" s="51" t="s">
        <v>125</v>
      </c>
      <c r="G188" s="22">
        <f>SUM(G189)</f>
        <v>444.29124</v>
      </c>
    </row>
    <row r="189" spans="1:7" ht="51">
      <c r="A189" s="100"/>
      <c r="B189" s="73" t="s">
        <v>126</v>
      </c>
      <c r="C189" s="13" t="s">
        <v>47</v>
      </c>
      <c r="D189" s="13" t="s">
        <v>45</v>
      </c>
      <c r="E189" s="13" t="s">
        <v>158</v>
      </c>
      <c r="F189" s="51" t="s">
        <v>127</v>
      </c>
      <c r="G189" s="22">
        <v>444.29124</v>
      </c>
    </row>
    <row r="190" spans="1:7" s="20" customFormat="1" ht="18.75" customHeight="1">
      <c r="A190" s="100"/>
      <c r="B190" s="11" t="s">
        <v>204</v>
      </c>
      <c r="C190" s="12" t="s">
        <v>53</v>
      </c>
      <c r="D190" s="12"/>
      <c r="E190" s="12"/>
      <c r="F190" s="12"/>
      <c r="G190" s="26">
        <f>G191</f>
        <v>58563.187300000005</v>
      </c>
    </row>
    <row r="191" spans="1:7" ht="12.75">
      <c r="A191" s="100"/>
      <c r="B191" s="8" t="s">
        <v>14</v>
      </c>
      <c r="C191" s="14" t="s">
        <v>53</v>
      </c>
      <c r="D191" s="14" t="s">
        <v>34</v>
      </c>
      <c r="E191" s="14"/>
      <c r="F191" s="14"/>
      <c r="G191" s="21">
        <f>SUM(G192+G195+G231+G240+G248+G256+G262+G259+G276)</f>
        <v>58563.187300000005</v>
      </c>
    </row>
    <row r="192" spans="1:7" ht="54.75" customHeight="1">
      <c r="A192" s="100"/>
      <c r="B192" s="53" t="s">
        <v>154</v>
      </c>
      <c r="C192" s="13" t="s">
        <v>53</v>
      </c>
      <c r="D192" s="13" t="s">
        <v>34</v>
      </c>
      <c r="E192" s="14" t="s">
        <v>80</v>
      </c>
      <c r="F192" s="13"/>
      <c r="G192" s="22">
        <f>SUM(G193)</f>
        <v>58</v>
      </c>
    </row>
    <row r="193" spans="1:7" ht="12.75">
      <c r="A193" s="100"/>
      <c r="B193" s="73" t="s">
        <v>124</v>
      </c>
      <c r="C193" s="58" t="s">
        <v>53</v>
      </c>
      <c r="D193" s="58" t="s">
        <v>34</v>
      </c>
      <c r="E193" s="58" t="s">
        <v>80</v>
      </c>
      <c r="F193" s="51" t="s">
        <v>125</v>
      </c>
      <c r="G193" s="22">
        <f>SUM(G194:G194)</f>
        <v>58</v>
      </c>
    </row>
    <row r="194" spans="1:7" ht="25.5">
      <c r="A194" s="100"/>
      <c r="B194" s="73" t="s">
        <v>128</v>
      </c>
      <c r="C194" s="58" t="s">
        <v>53</v>
      </c>
      <c r="D194" s="58" t="s">
        <v>34</v>
      </c>
      <c r="E194" s="58" t="s">
        <v>80</v>
      </c>
      <c r="F194" s="51" t="s">
        <v>129</v>
      </c>
      <c r="G194" s="22">
        <v>58</v>
      </c>
    </row>
    <row r="195" spans="1:7" ht="25.5">
      <c r="A195" s="100"/>
      <c r="B195" s="8" t="s">
        <v>67</v>
      </c>
      <c r="C195" s="58" t="s">
        <v>53</v>
      </c>
      <c r="D195" s="58" t="s">
        <v>34</v>
      </c>
      <c r="E195" s="51" t="s">
        <v>61</v>
      </c>
      <c r="F195" s="58"/>
      <c r="G195" s="22">
        <f>SUM(G196+G207+G216+G224)</f>
        <v>25808.697410000004</v>
      </c>
    </row>
    <row r="196" spans="1:7" ht="12.75">
      <c r="A196" s="100"/>
      <c r="B196" s="73" t="s">
        <v>124</v>
      </c>
      <c r="C196" s="60" t="s">
        <v>53</v>
      </c>
      <c r="D196" s="60" t="s">
        <v>34</v>
      </c>
      <c r="E196" s="60" t="s">
        <v>61</v>
      </c>
      <c r="F196" s="51" t="s">
        <v>125</v>
      </c>
      <c r="G196" s="22">
        <f>SUM(G197+G204)</f>
        <v>21760.530010000002</v>
      </c>
    </row>
    <row r="197" spans="1:7" ht="51">
      <c r="A197" s="100"/>
      <c r="B197" s="73" t="s">
        <v>126</v>
      </c>
      <c r="C197" s="61" t="s">
        <v>53</v>
      </c>
      <c r="D197" s="61" t="s">
        <v>34</v>
      </c>
      <c r="E197" s="61" t="s">
        <v>61</v>
      </c>
      <c r="F197" s="51" t="s">
        <v>127</v>
      </c>
      <c r="G197" s="22">
        <f>SUM(G199:G203)</f>
        <v>21464.51261</v>
      </c>
    </row>
    <row r="198" spans="1:7" ht="12.75">
      <c r="A198" s="100"/>
      <c r="B198" s="36" t="s">
        <v>68</v>
      </c>
      <c r="C198" s="37"/>
      <c r="D198" s="37"/>
      <c r="E198" s="37"/>
      <c r="F198" s="37"/>
      <c r="G198" s="38"/>
    </row>
    <row r="199" spans="1:7" ht="25.5">
      <c r="A199" s="100"/>
      <c r="B199" s="63" t="s">
        <v>176</v>
      </c>
      <c r="C199" s="37" t="s">
        <v>53</v>
      </c>
      <c r="D199" s="37" t="s">
        <v>34</v>
      </c>
      <c r="E199" s="37" t="s">
        <v>61</v>
      </c>
      <c r="F199" s="45" t="s">
        <v>127</v>
      </c>
      <c r="G199" s="38">
        <v>3753.7217</v>
      </c>
    </row>
    <row r="200" spans="1:7" ht="30" customHeight="1">
      <c r="A200" s="100"/>
      <c r="B200" s="62" t="s">
        <v>177</v>
      </c>
      <c r="C200" s="48" t="s">
        <v>53</v>
      </c>
      <c r="D200" s="48" t="s">
        <v>34</v>
      </c>
      <c r="E200" s="48" t="s">
        <v>61</v>
      </c>
      <c r="F200" s="49" t="s">
        <v>127</v>
      </c>
      <c r="G200" s="50">
        <v>1508.68742</v>
      </c>
    </row>
    <row r="201" spans="1:7" ht="33" customHeight="1">
      <c r="A201" s="100"/>
      <c r="B201" s="63" t="s">
        <v>178</v>
      </c>
      <c r="C201" s="37" t="s">
        <v>53</v>
      </c>
      <c r="D201" s="37" t="s">
        <v>34</v>
      </c>
      <c r="E201" s="37" t="s">
        <v>61</v>
      </c>
      <c r="F201" s="45" t="s">
        <v>127</v>
      </c>
      <c r="G201" s="38">
        <v>2490.49036</v>
      </c>
    </row>
    <row r="202" spans="1:7" ht="25.5">
      <c r="A202" s="100"/>
      <c r="B202" s="63" t="s">
        <v>179</v>
      </c>
      <c r="C202" s="37" t="s">
        <v>53</v>
      </c>
      <c r="D202" s="37" t="s">
        <v>34</v>
      </c>
      <c r="E202" s="37" t="s">
        <v>61</v>
      </c>
      <c r="F202" s="45" t="s">
        <v>127</v>
      </c>
      <c r="G202" s="38">
        <v>4901.95662</v>
      </c>
    </row>
    <row r="203" spans="1:7" ht="25.5">
      <c r="A203" s="100"/>
      <c r="B203" s="63" t="s">
        <v>175</v>
      </c>
      <c r="C203" s="37" t="s">
        <v>53</v>
      </c>
      <c r="D203" s="37" t="s">
        <v>34</v>
      </c>
      <c r="E203" s="37" t="s">
        <v>61</v>
      </c>
      <c r="F203" s="45" t="s">
        <v>127</v>
      </c>
      <c r="G203" s="38">
        <v>8809.65651</v>
      </c>
    </row>
    <row r="204" spans="1:7" s="47" customFormat="1" ht="25.5">
      <c r="A204" s="100"/>
      <c r="B204" s="73" t="s">
        <v>128</v>
      </c>
      <c r="C204" s="58" t="s">
        <v>53</v>
      </c>
      <c r="D204" s="58" t="s">
        <v>34</v>
      </c>
      <c r="E204" s="61" t="s">
        <v>61</v>
      </c>
      <c r="F204" s="51" t="s">
        <v>129</v>
      </c>
      <c r="G204" s="46">
        <v>296.0174</v>
      </c>
    </row>
    <row r="205" spans="1:7" ht="12.75">
      <c r="A205" s="100"/>
      <c r="B205" s="63" t="s">
        <v>68</v>
      </c>
      <c r="C205" s="45"/>
      <c r="D205" s="45"/>
      <c r="E205" s="45"/>
      <c r="F205" s="45"/>
      <c r="G205" s="38"/>
    </row>
    <row r="206" spans="1:7" s="76" customFormat="1" ht="25.5">
      <c r="A206" s="100"/>
      <c r="B206" s="63" t="s">
        <v>176</v>
      </c>
      <c r="C206" s="45" t="s">
        <v>53</v>
      </c>
      <c r="D206" s="45" t="s">
        <v>34</v>
      </c>
      <c r="E206" s="45" t="s">
        <v>61</v>
      </c>
      <c r="F206" s="45" t="s">
        <v>129</v>
      </c>
      <c r="G206" s="75">
        <v>296.0174</v>
      </c>
    </row>
    <row r="207" spans="1:7" s="47" customFormat="1" ht="25.5">
      <c r="A207" s="100"/>
      <c r="B207" s="72" t="s">
        <v>108</v>
      </c>
      <c r="C207" s="58" t="s">
        <v>53</v>
      </c>
      <c r="D207" s="58" t="s">
        <v>34</v>
      </c>
      <c r="E207" s="58" t="s">
        <v>61</v>
      </c>
      <c r="F207" s="51" t="s">
        <v>109</v>
      </c>
      <c r="G207" s="46">
        <f>SUM(G208+G213)</f>
        <v>3760.29015</v>
      </c>
    </row>
    <row r="208" spans="1:7" s="47" customFormat="1" ht="12.75">
      <c r="A208" s="100"/>
      <c r="B208" s="72" t="s">
        <v>100</v>
      </c>
      <c r="C208" s="58" t="s">
        <v>53</v>
      </c>
      <c r="D208" s="58" t="s">
        <v>34</v>
      </c>
      <c r="E208" s="58" t="s">
        <v>61</v>
      </c>
      <c r="F208" s="51" t="s">
        <v>110</v>
      </c>
      <c r="G208" s="46">
        <f>SUM(G210:G212)</f>
        <v>3759.67715</v>
      </c>
    </row>
    <row r="209" spans="1:7" ht="12.75">
      <c r="A209" s="100"/>
      <c r="B209" s="36" t="s">
        <v>68</v>
      </c>
      <c r="C209" s="45"/>
      <c r="D209" s="45"/>
      <c r="E209" s="45"/>
      <c r="F209" s="51"/>
      <c r="G209" s="38"/>
    </row>
    <row r="210" spans="1:7" ht="63.75">
      <c r="A210" s="100"/>
      <c r="B210" s="74" t="s">
        <v>181</v>
      </c>
      <c r="C210" s="45" t="s">
        <v>53</v>
      </c>
      <c r="D210" s="45" t="s">
        <v>34</v>
      </c>
      <c r="E210" s="45" t="s">
        <v>61</v>
      </c>
      <c r="F210" s="45" t="s">
        <v>110</v>
      </c>
      <c r="G210" s="38">
        <v>3271.57715</v>
      </c>
    </row>
    <row r="211" spans="1:7" ht="12.75" hidden="1">
      <c r="A211" s="100"/>
      <c r="B211" s="77" t="s">
        <v>97</v>
      </c>
      <c r="C211" s="37" t="s">
        <v>53</v>
      </c>
      <c r="D211" s="37" t="s">
        <v>34</v>
      </c>
      <c r="E211" s="37" t="s">
        <v>61</v>
      </c>
      <c r="F211" s="45" t="s">
        <v>110</v>
      </c>
      <c r="G211" s="38"/>
    </row>
    <row r="212" spans="1:7" s="67" customFormat="1" ht="38.25">
      <c r="A212" s="100"/>
      <c r="B212" s="74" t="s">
        <v>69</v>
      </c>
      <c r="C212" s="64" t="s">
        <v>53</v>
      </c>
      <c r="D212" s="64" t="s">
        <v>34</v>
      </c>
      <c r="E212" s="64" t="s">
        <v>61</v>
      </c>
      <c r="F212" s="65" t="s">
        <v>110</v>
      </c>
      <c r="G212" s="66">
        <v>488.1</v>
      </c>
    </row>
    <row r="213" spans="1:7" s="47" customFormat="1" ht="25.5">
      <c r="A213" s="100"/>
      <c r="B213" s="72" t="s">
        <v>112</v>
      </c>
      <c r="C213" s="58" t="s">
        <v>53</v>
      </c>
      <c r="D213" s="58" t="s">
        <v>34</v>
      </c>
      <c r="E213" s="58" t="s">
        <v>61</v>
      </c>
      <c r="F213" s="51" t="s">
        <v>111</v>
      </c>
      <c r="G213" s="46">
        <f>SUM(G215)</f>
        <v>0.613</v>
      </c>
    </row>
    <row r="214" spans="1:7" ht="12.75">
      <c r="A214" s="100"/>
      <c r="B214" s="36" t="s">
        <v>68</v>
      </c>
      <c r="C214" s="44"/>
      <c r="D214" s="44"/>
      <c r="E214" s="44"/>
      <c r="F214" s="41"/>
      <c r="G214" s="38"/>
    </row>
    <row r="215" spans="1:7" ht="63.75">
      <c r="A215" s="100"/>
      <c r="B215" s="74" t="s">
        <v>181</v>
      </c>
      <c r="C215" s="37" t="s">
        <v>53</v>
      </c>
      <c r="D215" s="37" t="s">
        <v>34</v>
      </c>
      <c r="E215" s="37" t="s">
        <v>61</v>
      </c>
      <c r="F215" s="45" t="s">
        <v>111</v>
      </c>
      <c r="G215" s="38">
        <v>0.613</v>
      </c>
    </row>
    <row r="216" spans="1:7" s="47" customFormat="1" ht="25.5">
      <c r="A216" s="100"/>
      <c r="B216" s="72" t="s">
        <v>102</v>
      </c>
      <c r="C216" s="58" t="s">
        <v>53</v>
      </c>
      <c r="D216" s="58" t="s">
        <v>34</v>
      </c>
      <c r="E216" s="58" t="s">
        <v>61</v>
      </c>
      <c r="F216" s="51" t="s">
        <v>103</v>
      </c>
      <c r="G216" s="46">
        <f>SUM(G217+G220)</f>
        <v>281.32125</v>
      </c>
    </row>
    <row r="217" spans="1:7" s="47" customFormat="1" ht="38.25">
      <c r="A217" s="100"/>
      <c r="B217" s="72" t="s">
        <v>104</v>
      </c>
      <c r="C217" s="58" t="s">
        <v>53</v>
      </c>
      <c r="D217" s="58" t="s">
        <v>34</v>
      </c>
      <c r="E217" s="58" t="s">
        <v>61</v>
      </c>
      <c r="F217" s="51" t="s">
        <v>105</v>
      </c>
      <c r="G217" s="46">
        <v>47.8062</v>
      </c>
    </row>
    <row r="218" spans="1:7" ht="12.75">
      <c r="A218" s="100"/>
      <c r="B218" s="36" t="s">
        <v>68</v>
      </c>
      <c r="C218" s="45"/>
      <c r="D218" s="45"/>
      <c r="E218" s="45"/>
      <c r="F218" s="51"/>
      <c r="G218" s="38"/>
    </row>
    <row r="219" spans="1:7" ht="63.75">
      <c r="A219" s="100"/>
      <c r="B219" s="74" t="s">
        <v>181</v>
      </c>
      <c r="C219" s="45" t="s">
        <v>53</v>
      </c>
      <c r="D219" s="45" t="s">
        <v>34</v>
      </c>
      <c r="E219" s="45" t="s">
        <v>61</v>
      </c>
      <c r="F219" s="45" t="s">
        <v>105</v>
      </c>
      <c r="G219" s="38">
        <v>47.8062</v>
      </c>
    </row>
    <row r="220" spans="1:7" s="47" customFormat="1" ht="25.5">
      <c r="A220" s="100"/>
      <c r="B220" s="72" t="s">
        <v>106</v>
      </c>
      <c r="C220" s="58" t="s">
        <v>53</v>
      </c>
      <c r="D220" s="58" t="s">
        <v>34</v>
      </c>
      <c r="E220" s="58" t="s">
        <v>61</v>
      </c>
      <c r="F220" s="51" t="s">
        <v>107</v>
      </c>
      <c r="G220" s="46">
        <v>233.51505</v>
      </c>
    </row>
    <row r="221" spans="1:7" ht="12.75">
      <c r="A221" s="100"/>
      <c r="B221" s="36" t="s">
        <v>68</v>
      </c>
      <c r="C221" s="44"/>
      <c r="D221" s="44"/>
      <c r="E221" s="44"/>
      <c r="F221" s="41"/>
      <c r="G221" s="38"/>
    </row>
    <row r="222" spans="1:7" ht="63.75">
      <c r="A222" s="100"/>
      <c r="B222" s="74" t="s">
        <v>181</v>
      </c>
      <c r="C222" s="37" t="s">
        <v>53</v>
      </c>
      <c r="D222" s="37" t="s">
        <v>34</v>
      </c>
      <c r="E222" s="37" t="s">
        <v>61</v>
      </c>
      <c r="F222" s="37" t="s">
        <v>107</v>
      </c>
      <c r="G222" s="38">
        <v>220.44105</v>
      </c>
    </row>
    <row r="223" spans="1:7" s="67" customFormat="1" ht="38.25">
      <c r="A223" s="100"/>
      <c r="B223" s="74" t="s">
        <v>69</v>
      </c>
      <c r="C223" s="64" t="s">
        <v>53</v>
      </c>
      <c r="D223" s="64" t="s">
        <v>34</v>
      </c>
      <c r="E223" s="64" t="s">
        <v>61</v>
      </c>
      <c r="F223" s="65" t="s">
        <v>107</v>
      </c>
      <c r="G223" s="66">
        <v>13.074</v>
      </c>
    </row>
    <row r="224" spans="1:7" s="85" customFormat="1" ht="38.25">
      <c r="A224" s="100"/>
      <c r="B224" s="72" t="s">
        <v>116</v>
      </c>
      <c r="C224" s="58" t="s">
        <v>53</v>
      </c>
      <c r="D224" s="58" t="s">
        <v>34</v>
      </c>
      <c r="E224" s="58" t="s">
        <v>61</v>
      </c>
      <c r="F224" s="51" t="s">
        <v>117</v>
      </c>
      <c r="G224" s="84">
        <f>SUM(G225+G228)</f>
        <v>6.556</v>
      </c>
    </row>
    <row r="225" spans="1:7" s="85" customFormat="1" ht="25.5">
      <c r="A225" s="100"/>
      <c r="B225" s="72" t="s">
        <v>118</v>
      </c>
      <c r="C225" s="58" t="s">
        <v>53</v>
      </c>
      <c r="D225" s="58" t="s">
        <v>34</v>
      </c>
      <c r="E225" s="58" t="s">
        <v>61</v>
      </c>
      <c r="F225" s="51" t="s">
        <v>119</v>
      </c>
      <c r="G225" s="84">
        <v>2.356</v>
      </c>
    </row>
    <row r="226" spans="1:7" s="67" customFormat="1" ht="12.75">
      <c r="A226" s="100"/>
      <c r="B226" s="63" t="s">
        <v>68</v>
      </c>
      <c r="C226" s="45"/>
      <c r="D226" s="45"/>
      <c r="E226" s="45"/>
      <c r="F226" s="45"/>
      <c r="G226" s="66"/>
    </row>
    <row r="227" spans="1:7" s="67" customFormat="1" ht="63.75">
      <c r="A227" s="100"/>
      <c r="B227" s="74" t="s">
        <v>181</v>
      </c>
      <c r="C227" s="45" t="s">
        <v>53</v>
      </c>
      <c r="D227" s="45" t="s">
        <v>34</v>
      </c>
      <c r="E227" s="45" t="s">
        <v>61</v>
      </c>
      <c r="F227" s="45" t="s">
        <v>119</v>
      </c>
      <c r="G227" s="66">
        <v>2.356</v>
      </c>
    </row>
    <row r="228" spans="1:7" s="85" customFormat="1" ht="25.5">
      <c r="A228" s="100"/>
      <c r="B228" s="72" t="s">
        <v>131</v>
      </c>
      <c r="C228" s="58" t="s">
        <v>53</v>
      </c>
      <c r="D228" s="58" t="s">
        <v>34</v>
      </c>
      <c r="E228" s="58" t="s">
        <v>61</v>
      </c>
      <c r="F228" s="51" t="s">
        <v>132</v>
      </c>
      <c r="G228" s="84">
        <f>SUM(G230)</f>
        <v>4.2</v>
      </c>
    </row>
    <row r="229" spans="1:7" s="67" customFormat="1" ht="12.75">
      <c r="A229" s="100"/>
      <c r="B229" s="63" t="s">
        <v>68</v>
      </c>
      <c r="C229" s="45"/>
      <c r="D229" s="45"/>
      <c r="E229" s="45"/>
      <c r="F229" s="45"/>
      <c r="G229" s="66"/>
    </row>
    <row r="230" spans="1:7" s="67" customFormat="1" ht="63.75">
      <c r="A230" s="100"/>
      <c r="B230" s="74" t="s">
        <v>181</v>
      </c>
      <c r="C230" s="45" t="s">
        <v>53</v>
      </c>
      <c r="D230" s="45" t="s">
        <v>34</v>
      </c>
      <c r="E230" s="45" t="s">
        <v>61</v>
      </c>
      <c r="F230" s="45" t="s">
        <v>132</v>
      </c>
      <c r="G230" s="66">
        <v>4.2</v>
      </c>
    </row>
    <row r="231" spans="1:7" ht="12.75">
      <c r="A231" s="100"/>
      <c r="B231" s="8" t="s">
        <v>15</v>
      </c>
      <c r="C231" s="13" t="s">
        <v>53</v>
      </c>
      <c r="D231" s="13" t="s">
        <v>34</v>
      </c>
      <c r="E231" s="14" t="s">
        <v>60</v>
      </c>
      <c r="F231" s="13"/>
      <c r="G231" s="22">
        <f>SUM(G232)</f>
        <v>8384.96788</v>
      </c>
    </row>
    <row r="232" spans="1:7" ht="12.75">
      <c r="A232" s="100"/>
      <c r="B232" s="73" t="s">
        <v>124</v>
      </c>
      <c r="C232" s="60" t="s">
        <v>53</v>
      </c>
      <c r="D232" s="60" t="s">
        <v>34</v>
      </c>
      <c r="E232" s="60" t="s">
        <v>60</v>
      </c>
      <c r="F232" s="51" t="s">
        <v>125</v>
      </c>
      <c r="G232" s="38">
        <f>SUM(G233+G237)</f>
        <v>8384.96788</v>
      </c>
    </row>
    <row r="233" spans="1:7" ht="51">
      <c r="A233" s="100"/>
      <c r="B233" s="73" t="s">
        <v>126</v>
      </c>
      <c r="C233" s="61" t="s">
        <v>53</v>
      </c>
      <c r="D233" s="61" t="s">
        <v>34</v>
      </c>
      <c r="E233" s="61" t="s">
        <v>60</v>
      </c>
      <c r="F233" s="51" t="s">
        <v>127</v>
      </c>
      <c r="G233" s="38">
        <v>8197.96788</v>
      </c>
    </row>
    <row r="234" spans="1:7" ht="12.75">
      <c r="A234" s="100"/>
      <c r="B234" s="36" t="s">
        <v>68</v>
      </c>
      <c r="C234" s="37"/>
      <c r="D234" s="37"/>
      <c r="E234" s="37"/>
      <c r="F234" s="37"/>
      <c r="G234" s="38"/>
    </row>
    <row r="235" spans="1:7" ht="40.5" customHeight="1">
      <c r="A235" s="100"/>
      <c r="B235" s="63" t="s">
        <v>172</v>
      </c>
      <c r="C235" s="37" t="s">
        <v>53</v>
      </c>
      <c r="D235" s="37" t="s">
        <v>34</v>
      </c>
      <c r="E235" s="37" t="s">
        <v>60</v>
      </c>
      <c r="F235" s="37" t="s">
        <v>127</v>
      </c>
      <c r="G235" s="38">
        <v>5207.03053</v>
      </c>
    </row>
    <row r="236" spans="1:7" ht="38.25">
      <c r="A236" s="100"/>
      <c r="B236" s="63" t="s">
        <v>173</v>
      </c>
      <c r="C236" s="37" t="s">
        <v>53</v>
      </c>
      <c r="D236" s="37" t="s">
        <v>34</v>
      </c>
      <c r="E236" s="37" t="s">
        <v>60</v>
      </c>
      <c r="F236" s="37" t="s">
        <v>127</v>
      </c>
      <c r="G236" s="38">
        <v>2990.93735</v>
      </c>
    </row>
    <row r="237" spans="1:7" s="10" customFormat="1" ht="27.75" customHeight="1">
      <c r="A237" s="100"/>
      <c r="B237" s="73" t="s">
        <v>128</v>
      </c>
      <c r="C237" s="58" t="s">
        <v>53</v>
      </c>
      <c r="D237" s="58" t="s">
        <v>34</v>
      </c>
      <c r="E237" s="58" t="s">
        <v>60</v>
      </c>
      <c r="F237" s="51" t="s">
        <v>129</v>
      </c>
      <c r="G237" s="38">
        <f>SUM(G239)</f>
        <v>187</v>
      </c>
    </row>
    <row r="238" spans="1:7" ht="12.75">
      <c r="A238" s="100"/>
      <c r="B238" s="63" t="s">
        <v>68</v>
      </c>
      <c r="C238" s="45"/>
      <c r="D238" s="45"/>
      <c r="E238" s="45"/>
      <c r="F238" s="45"/>
      <c r="G238" s="38"/>
    </row>
    <row r="239" spans="1:7" ht="38.25">
      <c r="A239" s="100"/>
      <c r="B239" s="63" t="s">
        <v>173</v>
      </c>
      <c r="C239" s="45" t="s">
        <v>53</v>
      </c>
      <c r="D239" s="45" t="s">
        <v>34</v>
      </c>
      <c r="E239" s="45" t="s">
        <v>60</v>
      </c>
      <c r="F239" s="45" t="s">
        <v>129</v>
      </c>
      <c r="G239" s="38">
        <v>187</v>
      </c>
    </row>
    <row r="240" spans="1:7" ht="14.25" customHeight="1">
      <c r="A240" s="100"/>
      <c r="B240" s="9" t="s">
        <v>85</v>
      </c>
      <c r="C240" s="13" t="s">
        <v>53</v>
      </c>
      <c r="D240" s="13" t="s">
        <v>34</v>
      </c>
      <c r="E240" s="14" t="s">
        <v>59</v>
      </c>
      <c r="F240" s="13"/>
      <c r="G240" s="22">
        <f>SUM(G241)</f>
        <v>9839.39284</v>
      </c>
    </row>
    <row r="241" spans="1:7" s="10" customFormat="1" ht="12.75">
      <c r="A241" s="100"/>
      <c r="B241" s="73" t="s">
        <v>124</v>
      </c>
      <c r="C241" s="60" t="s">
        <v>53</v>
      </c>
      <c r="D241" s="60" t="s">
        <v>34</v>
      </c>
      <c r="E241" s="60" t="s">
        <v>59</v>
      </c>
      <c r="F241" s="51" t="s">
        <v>125</v>
      </c>
      <c r="G241" s="38">
        <f>SUM(G242+G245)</f>
        <v>9839.39284</v>
      </c>
    </row>
    <row r="242" spans="1:7" s="10" customFormat="1" ht="51">
      <c r="A242" s="100"/>
      <c r="B242" s="73" t="s">
        <v>126</v>
      </c>
      <c r="C242" s="61" t="s">
        <v>53</v>
      </c>
      <c r="D242" s="61" t="s">
        <v>34</v>
      </c>
      <c r="E242" s="61" t="s">
        <v>59</v>
      </c>
      <c r="F242" s="51" t="s">
        <v>127</v>
      </c>
      <c r="G242" s="38">
        <f>SUM(G244)</f>
        <v>9839.39284</v>
      </c>
    </row>
    <row r="243" spans="1:7" s="10" customFormat="1" ht="12.75">
      <c r="A243" s="100"/>
      <c r="B243" s="36" t="s">
        <v>68</v>
      </c>
      <c r="C243" s="13"/>
      <c r="D243" s="13"/>
      <c r="E243" s="13"/>
      <c r="F243" s="41"/>
      <c r="G243" s="38"/>
    </row>
    <row r="244" spans="1:7" s="10" customFormat="1" ht="38.25">
      <c r="A244" s="100"/>
      <c r="B244" s="62" t="s">
        <v>174</v>
      </c>
      <c r="C244" s="37" t="s">
        <v>53</v>
      </c>
      <c r="D244" s="37" t="s">
        <v>34</v>
      </c>
      <c r="E244" s="37" t="s">
        <v>59</v>
      </c>
      <c r="F244" s="45" t="s">
        <v>127</v>
      </c>
      <c r="G244" s="38">
        <v>9839.39284</v>
      </c>
    </row>
    <row r="245" spans="1:7" s="10" customFormat="1" ht="27.75" customHeight="1" hidden="1">
      <c r="A245" s="100"/>
      <c r="B245" s="73" t="s">
        <v>128</v>
      </c>
      <c r="C245" s="61" t="s">
        <v>53</v>
      </c>
      <c r="D245" s="61" t="s">
        <v>34</v>
      </c>
      <c r="E245" s="61" t="s">
        <v>59</v>
      </c>
      <c r="F245" s="51" t="s">
        <v>129</v>
      </c>
      <c r="G245" s="38">
        <f>SUM(G247)</f>
        <v>0</v>
      </c>
    </row>
    <row r="246" spans="1:7" s="10" customFormat="1" ht="12.75" hidden="1">
      <c r="A246" s="100"/>
      <c r="B246" s="63" t="s">
        <v>68</v>
      </c>
      <c r="C246" s="13"/>
      <c r="D246" s="13"/>
      <c r="E246" s="13"/>
      <c r="F246" s="14"/>
      <c r="G246" s="38"/>
    </row>
    <row r="247" spans="1:7" s="10" customFormat="1" ht="38.25" hidden="1">
      <c r="A247" s="100"/>
      <c r="B247" s="62" t="s">
        <v>174</v>
      </c>
      <c r="C247" s="37" t="s">
        <v>53</v>
      </c>
      <c r="D247" s="37" t="s">
        <v>34</v>
      </c>
      <c r="E247" s="37" t="s">
        <v>59</v>
      </c>
      <c r="F247" s="37" t="s">
        <v>129</v>
      </c>
      <c r="G247" s="38"/>
    </row>
    <row r="248" spans="1:7" ht="26.25" customHeight="1">
      <c r="A248" s="100"/>
      <c r="B248" s="8" t="s">
        <v>86</v>
      </c>
      <c r="C248" s="13" t="s">
        <v>53</v>
      </c>
      <c r="D248" s="13" t="s">
        <v>34</v>
      </c>
      <c r="E248" s="14" t="s">
        <v>58</v>
      </c>
      <c r="F248" s="13"/>
      <c r="G248" s="22">
        <f>SUM(G249)</f>
        <v>5499.467430000001</v>
      </c>
    </row>
    <row r="249" spans="1:7" ht="12.75">
      <c r="A249" s="100"/>
      <c r="B249" s="73" t="s">
        <v>124</v>
      </c>
      <c r="C249" s="60" t="s">
        <v>53</v>
      </c>
      <c r="D249" s="60" t="s">
        <v>34</v>
      </c>
      <c r="E249" s="60" t="s">
        <v>58</v>
      </c>
      <c r="F249" s="51" t="s">
        <v>125</v>
      </c>
      <c r="G249" s="38">
        <f>SUM(G250+G253)</f>
        <v>5499.467430000001</v>
      </c>
    </row>
    <row r="250" spans="1:7" ht="51">
      <c r="A250" s="100"/>
      <c r="B250" s="73" t="s">
        <v>126</v>
      </c>
      <c r="C250" s="61" t="s">
        <v>53</v>
      </c>
      <c r="D250" s="61" t="s">
        <v>34</v>
      </c>
      <c r="E250" s="61" t="s">
        <v>58</v>
      </c>
      <c r="F250" s="51" t="s">
        <v>127</v>
      </c>
      <c r="G250" s="38">
        <f>SUM(G252)</f>
        <v>5407.86743</v>
      </c>
    </row>
    <row r="251" spans="1:7" ht="12.75">
      <c r="A251" s="100"/>
      <c r="B251" s="36" t="s">
        <v>68</v>
      </c>
      <c r="C251" s="13"/>
      <c r="D251" s="13"/>
      <c r="E251" s="13"/>
      <c r="F251" s="41"/>
      <c r="G251" s="38"/>
    </row>
    <row r="252" spans="1:7" ht="12.75">
      <c r="A252" s="100"/>
      <c r="B252" s="63" t="s">
        <v>96</v>
      </c>
      <c r="C252" s="37" t="s">
        <v>53</v>
      </c>
      <c r="D252" s="37" t="s">
        <v>34</v>
      </c>
      <c r="E252" s="37" t="s">
        <v>58</v>
      </c>
      <c r="F252" s="45" t="s">
        <v>127</v>
      </c>
      <c r="G252" s="38">
        <v>5407.86743</v>
      </c>
    </row>
    <row r="253" spans="1:7" ht="25.5">
      <c r="A253" s="100"/>
      <c r="B253" s="73" t="s">
        <v>128</v>
      </c>
      <c r="C253" s="61" t="s">
        <v>53</v>
      </c>
      <c r="D253" s="61" t="s">
        <v>34</v>
      </c>
      <c r="E253" s="61" t="s">
        <v>58</v>
      </c>
      <c r="F253" s="51" t="s">
        <v>129</v>
      </c>
      <c r="G253" s="38">
        <f>SUM(G255)</f>
        <v>91.6</v>
      </c>
    </row>
    <row r="254" spans="1:7" ht="12.75">
      <c r="A254" s="100"/>
      <c r="B254" s="36" t="s">
        <v>68</v>
      </c>
      <c r="C254" s="13"/>
      <c r="D254" s="13"/>
      <c r="E254" s="13"/>
      <c r="F254" s="41"/>
      <c r="G254" s="38"/>
    </row>
    <row r="255" spans="1:7" ht="12.75">
      <c r="A255" s="100"/>
      <c r="B255" s="63" t="s">
        <v>96</v>
      </c>
      <c r="C255" s="37" t="s">
        <v>53</v>
      </c>
      <c r="D255" s="37" t="s">
        <v>34</v>
      </c>
      <c r="E255" s="37" t="s">
        <v>58</v>
      </c>
      <c r="F255" s="45" t="s">
        <v>129</v>
      </c>
      <c r="G255" s="38">
        <v>91.6</v>
      </c>
    </row>
    <row r="256" spans="1:7" ht="24.75" customHeight="1">
      <c r="A256" s="100"/>
      <c r="B256" s="8" t="s">
        <v>71</v>
      </c>
      <c r="C256" s="13" t="s">
        <v>53</v>
      </c>
      <c r="D256" s="13" t="s">
        <v>34</v>
      </c>
      <c r="E256" s="14" t="s">
        <v>57</v>
      </c>
      <c r="F256" s="13"/>
      <c r="G256" s="22">
        <f>SUM(G257)</f>
        <v>895.004</v>
      </c>
    </row>
    <row r="257" spans="1:7" ht="25.5">
      <c r="A257" s="100"/>
      <c r="B257" s="72" t="s">
        <v>102</v>
      </c>
      <c r="C257" s="58" t="s">
        <v>53</v>
      </c>
      <c r="D257" s="58" t="s">
        <v>34</v>
      </c>
      <c r="E257" s="58" t="s">
        <v>57</v>
      </c>
      <c r="F257" s="51" t="s">
        <v>103</v>
      </c>
      <c r="G257" s="22">
        <f>SUM(G258)</f>
        <v>895.004</v>
      </c>
    </row>
    <row r="258" spans="1:7" ht="25.5">
      <c r="A258" s="100"/>
      <c r="B258" s="72" t="s">
        <v>106</v>
      </c>
      <c r="C258" s="58" t="s">
        <v>53</v>
      </c>
      <c r="D258" s="58" t="s">
        <v>34</v>
      </c>
      <c r="E258" s="58" t="s">
        <v>57</v>
      </c>
      <c r="F258" s="51" t="s">
        <v>107</v>
      </c>
      <c r="G258" s="22">
        <v>895.004</v>
      </c>
    </row>
    <row r="259" spans="1:7" ht="85.5" customHeight="1">
      <c r="A259" s="100"/>
      <c r="B259" s="53" t="s">
        <v>168</v>
      </c>
      <c r="C259" s="58" t="s">
        <v>53</v>
      </c>
      <c r="D259" s="58" t="s">
        <v>34</v>
      </c>
      <c r="E259" s="51" t="s">
        <v>166</v>
      </c>
      <c r="F259" s="51"/>
      <c r="G259" s="22">
        <f>SUM(G260)</f>
        <v>10</v>
      </c>
    </row>
    <row r="260" spans="1:7" ht="12.75">
      <c r="A260" s="100"/>
      <c r="B260" s="73" t="s">
        <v>124</v>
      </c>
      <c r="C260" s="58" t="s">
        <v>53</v>
      </c>
      <c r="D260" s="58" t="s">
        <v>34</v>
      </c>
      <c r="E260" s="58" t="s">
        <v>166</v>
      </c>
      <c r="F260" s="51" t="s">
        <v>125</v>
      </c>
      <c r="G260" s="22">
        <f>SUM(G261)</f>
        <v>10</v>
      </c>
    </row>
    <row r="261" spans="1:7" ht="25.5">
      <c r="A261" s="100"/>
      <c r="B261" s="73" t="s">
        <v>128</v>
      </c>
      <c r="C261" s="58" t="s">
        <v>53</v>
      </c>
      <c r="D261" s="58" t="s">
        <v>34</v>
      </c>
      <c r="E261" s="58" t="s">
        <v>166</v>
      </c>
      <c r="F261" s="51" t="s">
        <v>129</v>
      </c>
      <c r="G261" s="22">
        <v>10</v>
      </c>
    </row>
    <row r="262" spans="1:7" ht="51">
      <c r="A262" s="100"/>
      <c r="B262" s="8" t="s">
        <v>167</v>
      </c>
      <c r="C262" s="13" t="s">
        <v>53</v>
      </c>
      <c r="D262" s="13" t="s">
        <v>34</v>
      </c>
      <c r="E262" s="51" t="s">
        <v>156</v>
      </c>
      <c r="F262" s="58"/>
      <c r="G262" s="22">
        <f>SUM(G263)</f>
        <v>270.395</v>
      </c>
    </row>
    <row r="263" spans="1:7" ht="12.75">
      <c r="A263" s="100"/>
      <c r="B263" s="73" t="s">
        <v>124</v>
      </c>
      <c r="C263" s="58" t="s">
        <v>53</v>
      </c>
      <c r="D263" s="58" t="s">
        <v>34</v>
      </c>
      <c r="E263" s="58" t="s">
        <v>156</v>
      </c>
      <c r="F263" s="51" t="s">
        <v>125</v>
      </c>
      <c r="G263" s="22">
        <f>SUM(G264+G273)</f>
        <v>270.395</v>
      </c>
    </row>
    <row r="264" spans="1:7" ht="51">
      <c r="A264" s="100"/>
      <c r="B264" s="73" t="s">
        <v>126</v>
      </c>
      <c r="C264" s="58" t="s">
        <v>53</v>
      </c>
      <c r="D264" s="58" t="s">
        <v>34</v>
      </c>
      <c r="E264" s="58" t="s">
        <v>156</v>
      </c>
      <c r="F264" s="51" t="s">
        <v>127</v>
      </c>
      <c r="G264" s="22">
        <v>267.745</v>
      </c>
    </row>
    <row r="265" spans="1:7" ht="12.75">
      <c r="A265" s="100"/>
      <c r="B265" s="36" t="s">
        <v>68</v>
      </c>
      <c r="C265" s="37"/>
      <c r="D265" s="37"/>
      <c r="E265" s="37"/>
      <c r="F265" s="37"/>
      <c r="G265" s="38"/>
    </row>
    <row r="266" spans="1:7" ht="25.5">
      <c r="A266" s="100"/>
      <c r="B266" s="63" t="s">
        <v>176</v>
      </c>
      <c r="C266" s="45" t="s">
        <v>53</v>
      </c>
      <c r="D266" s="45" t="s">
        <v>34</v>
      </c>
      <c r="E266" s="45" t="s">
        <v>156</v>
      </c>
      <c r="F266" s="45" t="s">
        <v>127</v>
      </c>
      <c r="G266" s="38">
        <v>16</v>
      </c>
    </row>
    <row r="267" spans="1:7" ht="30" customHeight="1">
      <c r="A267" s="100"/>
      <c r="B267" s="62" t="s">
        <v>177</v>
      </c>
      <c r="C267" s="49" t="s">
        <v>53</v>
      </c>
      <c r="D267" s="49" t="s">
        <v>34</v>
      </c>
      <c r="E267" s="45" t="s">
        <v>156</v>
      </c>
      <c r="F267" s="49" t="s">
        <v>127</v>
      </c>
      <c r="G267" s="50">
        <v>10.8</v>
      </c>
    </row>
    <row r="268" spans="1:7" ht="33" customHeight="1">
      <c r="A268" s="100"/>
      <c r="B268" s="63" t="s">
        <v>178</v>
      </c>
      <c r="C268" s="45" t="s">
        <v>53</v>
      </c>
      <c r="D268" s="45" t="s">
        <v>34</v>
      </c>
      <c r="E268" s="45" t="s">
        <v>156</v>
      </c>
      <c r="F268" s="45" t="s">
        <v>127</v>
      </c>
      <c r="G268" s="38">
        <v>28.797</v>
      </c>
    </row>
    <row r="269" spans="1:7" ht="25.5">
      <c r="A269" s="100"/>
      <c r="B269" s="63" t="s">
        <v>179</v>
      </c>
      <c r="C269" s="45" t="s">
        <v>53</v>
      </c>
      <c r="D269" s="45" t="s">
        <v>34</v>
      </c>
      <c r="E269" s="45" t="s">
        <v>156</v>
      </c>
      <c r="F269" s="45" t="s">
        <v>127</v>
      </c>
      <c r="G269" s="38">
        <v>64.75</v>
      </c>
    </row>
    <row r="270" spans="1:7" ht="25.5">
      <c r="A270" s="100"/>
      <c r="B270" s="63" t="s">
        <v>175</v>
      </c>
      <c r="C270" s="45" t="s">
        <v>53</v>
      </c>
      <c r="D270" s="45" t="s">
        <v>34</v>
      </c>
      <c r="E270" s="45" t="s">
        <v>156</v>
      </c>
      <c r="F270" s="45" t="s">
        <v>127</v>
      </c>
      <c r="G270" s="38">
        <v>70</v>
      </c>
    </row>
    <row r="271" spans="1:7" ht="40.5" customHeight="1">
      <c r="A271" s="100"/>
      <c r="B271" s="63" t="s">
        <v>172</v>
      </c>
      <c r="C271" s="45" t="s">
        <v>53</v>
      </c>
      <c r="D271" s="45" t="s">
        <v>34</v>
      </c>
      <c r="E271" s="45" t="s">
        <v>156</v>
      </c>
      <c r="F271" s="45" t="s">
        <v>127</v>
      </c>
      <c r="G271" s="38">
        <v>61.198</v>
      </c>
    </row>
    <row r="272" spans="1:7" s="10" customFormat="1" ht="38.25">
      <c r="A272" s="100"/>
      <c r="B272" s="62" t="s">
        <v>174</v>
      </c>
      <c r="C272" s="45" t="s">
        <v>53</v>
      </c>
      <c r="D272" s="45" t="s">
        <v>34</v>
      </c>
      <c r="E272" s="45" t="s">
        <v>156</v>
      </c>
      <c r="F272" s="45" t="s">
        <v>127</v>
      </c>
      <c r="G272" s="38">
        <v>16.2</v>
      </c>
    </row>
    <row r="273" spans="1:7" ht="25.5">
      <c r="A273" s="100"/>
      <c r="B273" s="73" t="s">
        <v>128</v>
      </c>
      <c r="C273" s="58" t="s">
        <v>53</v>
      </c>
      <c r="D273" s="58" t="s">
        <v>34</v>
      </c>
      <c r="E273" s="58" t="s">
        <v>156</v>
      </c>
      <c r="F273" s="51" t="s">
        <v>129</v>
      </c>
      <c r="G273" s="22">
        <v>2.65</v>
      </c>
    </row>
    <row r="274" spans="1:7" ht="12.75">
      <c r="A274" s="100"/>
      <c r="B274" s="36" t="s">
        <v>68</v>
      </c>
      <c r="C274" s="37"/>
      <c r="D274" s="37"/>
      <c r="E274" s="37"/>
      <c r="F274" s="37"/>
      <c r="G274" s="38"/>
    </row>
    <row r="275" spans="1:7" ht="30" customHeight="1">
      <c r="A275" s="100"/>
      <c r="B275" s="62" t="s">
        <v>177</v>
      </c>
      <c r="C275" s="49" t="s">
        <v>53</v>
      </c>
      <c r="D275" s="49" t="s">
        <v>34</v>
      </c>
      <c r="E275" s="45" t="s">
        <v>156</v>
      </c>
      <c r="F275" s="49" t="s">
        <v>129</v>
      </c>
      <c r="G275" s="50">
        <v>2.65</v>
      </c>
    </row>
    <row r="276" spans="1:7" ht="38.25">
      <c r="A276" s="100"/>
      <c r="B276" s="53" t="s">
        <v>187</v>
      </c>
      <c r="C276" s="58" t="s">
        <v>53</v>
      </c>
      <c r="D276" s="58" t="s">
        <v>34</v>
      </c>
      <c r="E276" s="51" t="s">
        <v>188</v>
      </c>
      <c r="F276" s="51"/>
      <c r="G276" s="22">
        <f>SUM(G281+G277)</f>
        <v>7797.26274</v>
      </c>
    </row>
    <row r="277" spans="1:7" ht="25.5">
      <c r="A277" s="100"/>
      <c r="B277" s="72" t="s">
        <v>102</v>
      </c>
      <c r="C277" s="58" t="s">
        <v>53</v>
      </c>
      <c r="D277" s="58" t="s">
        <v>34</v>
      </c>
      <c r="E277" s="58" t="s">
        <v>188</v>
      </c>
      <c r="F277" s="51" t="s">
        <v>103</v>
      </c>
      <c r="G277" s="22">
        <f>SUM(G278)</f>
        <v>4.3</v>
      </c>
    </row>
    <row r="278" spans="1:7" ht="25.5">
      <c r="A278" s="100"/>
      <c r="B278" s="72" t="s">
        <v>106</v>
      </c>
      <c r="C278" s="58" t="s">
        <v>53</v>
      </c>
      <c r="D278" s="58" t="s">
        <v>34</v>
      </c>
      <c r="E278" s="58" t="s">
        <v>188</v>
      </c>
      <c r="F278" s="51" t="s">
        <v>107</v>
      </c>
      <c r="G278" s="22">
        <f>SUM(G280)</f>
        <v>4.3</v>
      </c>
    </row>
    <row r="279" spans="1:7" s="47" customFormat="1" ht="12.75">
      <c r="A279" s="100"/>
      <c r="B279" s="63" t="s">
        <v>68</v>
      </c>
      <c r="C279" s="58"/>
      <c r="D279" s="58"/>
      <c r="E279" s="58"/>
      <c r="F279" s="45"/>
      <c r="G279" s="75"/>
    </row>
    <row r="280" spans="1:7" s="83" customFormat="1" ht="63.75">
      <c r="A280" s="100"/>
      <c r="B280" s="74" t="s">
        <v>181</v>
      </c>
      <c r="C280" s="45" t="s">
        <v>53</v>
      </c>
      <c r="D280" s="45" t="s">
        <v>34</v>
      </c>
      <c r="E280" s="45" t="s">
        <v>188</v>
      </c>
      <c r="F280" s="45" t="s">
        <v>107</v>
      </c>
      <c r="G280" s="82">
        <v>4.3</v>
      </c>
    </row>
    <row r="281" spans="1:7" ht="12.75">
      <c r="A281" s="100"/>
      <c r="B281" s="73" t="s">
        <v>124</v>
      </c>
      <c r="C281" s="58" t="s">
        <v>53</v>
      </c>
      <c r="D281" s="58" t="s">
        <v>34</v>
      </c>
      <c r="E281" s="58" t="s">
        <v>188</v>
      </c>
      <c r="F281" s="51" t="s">
        <v>125</v>
      </c>
      <c r="G281" s="22">
        <f>SUM(G282)</f>
        <v>7792.96274</v>
      </c>
    </row>
    <row r="282" spans="1:7" s="47" customFormat="1" ht="25.5">
      <c r="A282" s="100"/>
      <c r="B282" s="73" t="s">
        <v>128</v>
      </c>
      <c r="C282" s="61" t="s">
        <v>53</v>
      </c>
      <c r="D282" s="61" t="s">
        <v>34</v>
      </c>
      <c r="E282" s="58" t="s">
        <v>188</v>
      </c>
      <c r="F282" s="51" t="s">
        <v>129</v>
      </c>
      <c r="G282" s="46">
        <v>7792.96274</v>
      </c>
    </row>
    <row r="283" spans="1:7" s="47" customFormat="1" ht="12.75">
      <c r="A283" s="100"/>
      <c r="B283" s="63" t="s">
        <v>68</v>
      </c>
      <c r="C283" s="45"/>
      <c r="D283" s="45"/>
      <c r="E283" s="45"/>
      <c r="F283" s="45"/>
      <c r="G283" s="75"/>
    </row>
    <row r="284" spans="1:7" s="76" customFormat="1" ht="25.5">
      <c r="A284" s="100"/>
      <c r="B284" s="74" t="s">
        <v>175</v>
      </c>
      <c r="C284" s="45" t="s">
        <v>53</v>
      </c>
      <c r="D284" s="45" t="s">
        <v>34</v>
      </c>
      <c r="E284" s="45" t="s">
        <v>188</v>
      </c>
      <c r="F284" s="45" t="s">
        <v>129</v>
      </c>
      <c r="G284" s="75">
        <v>7528.56274</v>
      </c>
    </row>
    <row r="285" spans="1:7" s="76" customFormat="1" ht="25.5">
      <c r="A285" s="100"/>
      <c r="B285" s="63" t="s">
        <v>176</v>
      </c>
      <c r="C285" s="45" t="s">
        <v>53</v>
      </c>
      <c r="D285" s="45" t="s">
        <v>34</v>
      </c>
      <c r="E285" s="45" t="s">
        <v>188</v>
      </c>
      <c r="F285" s="45" t="s">
        <v>129</v>
      </c>
      <c r="G285" s="75">
        <v>114.1</v>
      </c>
    </row>
    <row r="286" spans="1:7" s="76" customFormat="1" ht="25.5">
      <c r="A286" s="100"/>
      <c r="B286" s="63" t="s">
        <v>179</v>
      </c>
      <c r="C286" s="45" t="s">
        <v>53</v>
      </c>
      <c r="D286" s="45" t="s">
        <v>34</v>
      </c>
      <c r="E286" s="45" t="s">
        <v>188</v>
      </c>
      <c r="F286" s="45" t="s">
        <v>129</v>
      </c>
      <c r="G286" s="75">
        <v>59.5</v>
      </c>
    </row>
    <row r="287" spans="1:7" s="76" customFormat="1" ht="42.75" customHeight="1">
      <c r="A287" s="100"/>
      <c r="B287" s="63" t="s">
        <v>172</v>
      </c>
      <c r="C287" s="45" t="s">
        <v>53</v>
      </c>
      <c r="D287" s="45" t="s">
        <v>34</v>
      </c>
      <c r="E287" s="45" t="s">
        <v>188</v>
      </c>
      <c r="F287" s="45" t="s">
        <v>129</v>
      </c>
      <c r="G287" s="75">
        <v>90.7</v>
      </c>
    </row>
    <row r="288" spans="1:7" s="81" customFormat="1" ht="15" customHeight="1">
      <c r="A288" s="100"/>
      <c r="B288" s="95" t="s">
        <v>18</v>
      </c>
      <c r="C288" s="59" t="s">
        <v>48</v>
      </c>
      <c r="D288" s="51"/>
      <c r="E288" s="51"/>
      <c r="F288" s="51"/>
      <c r="G288" s="52">
        <f>SUM(G289)</f>
        <v>848.1</v>
      </c>
    </row>
    <row r="289" spans="1:7" s="81" customFormat="1" ht="25.5">
      <c r="A289" s="100"/>
      <c r="B289" s="53" t="s">
        <v>159</v>
      </c>
      <c r="C289" s="51" t="s">
        <v>48</v>
      </c>
      <c r="D289" s="51" t="s">
        <v>160</v>
      </c>
      <c r="E289" s="51"/>
      <c r="F289" s="51"/>
      <c r="G289" s="52">
        <f>SUM(G290)</f>
        <v>848.1</v>
      </c>
    </row>
    <row r="290" spans="1:7" s="47" customFormat="1" ht="25.5">
      <c r="A290" s="100"/>
      <c r="B290" s="53" t="s">
        <v>22</v>
      </c>
      <c r="C290" s="58" t="s">
        <v>48</v>
      </c>
      <c r="D290" s="58" t="s">
        <v>160</v>
      </c>
      <c r="E290" s="51" t="s">
        <v>49</v>
      </c>
      <c r="F290" s="58"/>
      <c r="G290" s="46">
        <f>SUM(G291)</f>
        <v>848.1</v>
      </c>
    </row>
    <row r="291" spans="1:7" s="47" customFormat="1" ht="25.5">
      <c r="A291" s="100"/>
      <c r="B291" s="72" t="s">
        <v>102</v>
      </c>
      <c r="C291" s="58" t="s">
        <v>48</v>
      </c>
      <c r="D291" s="58" t="s">
        <v>160</v>
      </c>
      <c r="E291" s="58" t="s">
        <v>49</v>
      </c>
      <c r="F291" s="51" t="s">
        <v>103</v>
      </c>
      <c r="G291" s="46">
        <f>SUM(G292)</f>
        <v>848.1</v>
      </c>
    </row>
    <row r="292" spans="1:7" s="47" customFormat="1" ht="25.5">
      <c r="A292" s="101"/>
      <c r="B292" s="72" t="s">
        <v>106</v>
      </c>
      <c r="C292" s="58" t="s">
        <v>48</v>
      </c>
      <c r="D292" s="58" t="s">
        <v>160</v>
      </c>
      <c r="E292" s="58" t="s">
        <v>49</v>
      </c>
      <c r="F292" s="51" t="s">
        <v>107</v>
      </c>
      <c r="G292" s="46">
        <v>848.1</v>
      </c>
    </row>
    <row r="293" spans="1:7" ht="51">
      <c r="A293" s="98">
        <v>767</v>
      </c>
      <c r="B293" s="56" t="s">
        <v>191</v>
      </c>
      <c r="C293" s="17"/>
      <c r="D293" s="17"/>
      <c r="E293" s="17"/>
      <c r="F293" s="17"/>
      <c r="G293" s="21">
        <f>SUM(G294+G309+G304)</f>
        <v>27582.95492</v>
      </c>
    </row>
    <row r="294" spans="1:7" ht="15" customHeight="1">
      <c r="A294" s="98"/>
      <c r="B294" s="11" t="s">
        <v>4</v>
      </c>
      <c r="C294" s="12" t="s">
        <v>40</v>
      </c>
      <c r="D294" s="12"/>
      <c r="E294" s="12"/>
      <c r="F294" s="12"/>
      <c r="G294" s="26">
        <f>G295</f>
        <v>1632.4295299999999</v>
      </c>
    </row>
    <row r="295" spans="1:7" s="20" customFormat="1" ht="25.5">
      <c r="A295" s="98"/>
      <c r="B295" s="8" t="s">
        <v>5</v>
      </c>
      <c r="C295" s="13" t="s">
        <v>40</v>
      </c>
      <c r="D295" s="14" t="s">
        <v>54</v>
      </c>
      <c r="E295" s="14"/>
      <c r="F295" s="14"/>
      <c r="G295" s="21">
        <f>SUM(G296+G301)</f>
        <v>1632.4295299999999</v>
      </c>
    </row>
    <row r="296" spans="1:7" ht="36.75" customHeight="1">
      <c r="A296" s="98"/>
      <c r="B296" s="8" t="s">
        <v>182</v>
      </c>
      <c r="C296" s="13" t="s">
        <v>40</v>
      </c>
      <c r="D296" s="13" t="s">
        <v>54</v>
      </c>
      <c r="E296" s="14" t="s">
        <v>56</v>
      </c>
      <c r="F296" s="13"/>
      <c r="G296" s="22">
        <f>SUM(G297+G299)</f>
        <v>1554.49453</v>
      </c>
    </row>
    <row r="297" spans="1:7" ht="25.5">
      <c r="A297" s="98"/>
      <c r="B297" s="72" t="s">
        <v>108</v>
      </c>
      <c r="C297" s="58" t="s">
        <v>40</v>
      </c>
      <c r="D297" s="58" t="s">
        <v>54</v>
      </c>
      <c r="E297" s="58" t="s">
        <v>56</v>
      </c>
      <c r="F297" s="51" t="s">
        <v>109</v>
      </c>
      <c r="G297" s="22">
        <f>SUM(G298)</f>
        <v>754.77874</v>
      </c>
    </row>
    <row r="298" spans="1:7" ht="12.75">
      <c r="A298" s="98"/>
      <c r="B298" s="72" t="s">
        <v>100</v>
      </c>
      <c r="C298" s="58" t="s">
        <v>40</v>
      </c>
      <c r="D298" s="58" t="s">
        <v>54</v>
      </c>
      <c r="E298" s="58" t="s">
        <v>56</v>
      </c>
      <c r="F298" s="51" t="s">
        <v>110</v>
      </c>
      <c r="G298" s="22">
        <v>754.77874</v>
      </c>
    </row>
    <row r="299" spans="1:7" ht="25.5">
      <c r="A299" s="98"/>
      <c r="B299" s="72" t="s">
        <v>102</v>
      </c>
      <c r="C299" s="58" t="s">
        <v>40</v>
      </c>
      <c r="D299" s="58" t="s">
        <v>54</v>
      </c>
      <c r="E299" s="58" t="s">
        <v>56</v>
      </c>
      <c r="F299" s="51" t="s">
        <v>103</v>
      </c>
      <c r="G299" s="22">
        <f>SUM(G300)</f>
        <v>799.71579</v>
      </c>
    </row>
    <row r="300" spans="1:7" ht="25.5">
      <c r="A300" s="98"/>
      <c r="B300" s="72" t="s">
        <v>106</v>
      </c>
      <c r="C300" s="58" t="s">
        <v>40</v>
      </c>
      <c r="D300" s="58" t="s">
        <v>54</v>
      </c>
      <c r="E300" s="58" t="s">
        <v>56</v>
      </c>
      <c r="F300" s="51" t="s">
        <v>107</v>
      </c>
      <c r="G300" s="22">
        <v>799.71579</v>
      </c>
    </row>
    <row r="301" spans="1:7" ht="38.25">
      <c r="A301" s="98"/>
      <c r="B301" s="53" t="s">
        <v>206</v>
      </c>
      <c r="C301" s="58" t="s">
        <v>40</v>
      </c>
      <c r="D301" s="58" t="s">
        <v>54</v>
      </c>
      <c r="E301" s="51" t="s">
        <v>207</v>
      </c>
      <c r="F301" s="51"/>
      <c r="G301" s="22">
        <f>SUM(G302)</f>
        <v>77.935</v>
      </c>
    </row>
    <row r="302" spans="1:7" ht="25.5">
      <c r="A302" s="98"/>
      <c r="B302" s="72" t="s">
        <v>102</v>
      </c>
      <c r="C302" s="58" t="s">
        <v>40</v>
      </c>
      <c r="D302" s="58" t="s">
        <v>54</v>
      </c>
      <c r="E302" s="58" t="s">
        <v>207</v>
      </c>
      <c r="F302" s="51" t="s">
        <v>103</v>
      </c>
      <c r="G302" s="22">
        <f>SUM(G303)</f>
        <v>77.935</v>
      </c>
    </row>
    <row r="303" spans="1:7" ht="25.5">
      <c r="A303" s="98"/>
      <c r="B303" s="72" t="s">
        <v>106</v>
      </c>
      <c r="C303" s="58" t="s">
        <v>40</v>
      </c>
      <c r="D303" s="58" t="s">
        <v>54</v>
      </c>
      <c r="E303" s="58" t="s">
        <v>207</v>
      </c>
      <c r="F303" s="51" t="s">
        <v>107</v>
      </c>
      <c r="G303" s="22">
        <v>77.935</v>
      </c>
    </row>
    <row r="304" spans="1:7" s="81" customFormat="1" ht="14.25">
      <c r="A304" s="98"/>
      <c r="B304" s="95" t="s">
        <v>18</v>
      </c>
      <c r="C304" s="59" t="s">
        <v>48</v>
      </c>
      <c r="D304" s="51"/>
      <c r="E304" s="51"/>
      <c r="F304" s="51"/>
      <c r="G304" s="52">
        <f>SUM(G305)</f>
        <v>213.51</v>
      </c>
    </row>
    <row r="305" spans="1:7" s="81" customFormat="1" ht="25.5">
      <c r="A305" s="98"/>
      <c r="B305" s="53" t="s">
        <v>159</v>
      </c>
      <c r="C305" s="51" t="s">
        <v>48</v>
      </c>
      <c r="D305" s="51" t="s">
        <v>160</v>
      </c>
      <c r="E305" s="51"/>
      <c r="F305" s="51"/>
      <c r="G305" s="52">
        <f>SUM(G306)</f>
        <v>213.51</v>
      </c>
    </row>
    <row r="306" spans="1:7" ht="25.5">
      <c r="A306" s="98"/>
      <c r="B306" s="53" t="s">
        <v>22</v>
      </c>
      <c r="C306" s="58" t="s">
        <v>48</v>
      </c>
      <c r="D306" s="58" t="s">
        <v>160</v>
      </c>
      <c r="E306" s="51" t="s">
        <v>49</v>
      </c>
      <c r="F306" s="58"/>
      <c r="G306" s="22">
        <f>SUM(G307)</f>
        <v>213.51</v>
      </c>
    </row>
    <row r="307" spans="1:9" ht="25.5">
      <c r="A307" s="98"/>
      <c r="B307" s="72" t="s">
        <v>102</v>
      </c>
      <c r="C307" s="58" t="s">
        <v>48</v>
      </c>
      <c r="D307" s="58" t="s">
        <v>160</v>
      </c>
      <c r="E307" s="58" t="s">
        <v>49</v>
      </c>
      <c r="F307" s="51" t="s">
        <v>103</v>
      </c>
      <c r="G307" s="22">
        <f>SUM(G308)</f>
        <v>213.51</v>
      </c>
      <c r="I307" s="2" t="s">
        <v>222</v>
      </c>
    </row>
    <row r="308" spans="1:7" ht="25.5">
      <c r="A308" s="98"/>
      <c r="B308" s="72" t="s">
        <v>106</v>
      </c>
      <c r="C308" s="58" t="s">
        <v>48</v>
      </c>
      <c r="D308" s="58" t="s">
        <v>160</v>
      </c>
      <c r="E308" s="58" t="s">
        <v>49</v>
      </c>
      <c r="F308" s="51" t="s">
        <v>107</v>
      </c>
      <c r="G308" s="22">
        <v>213.51</v>
      </c>
    </row>
    <row r="309" spans="1:7" ht="15" customHeight="1">
      <c r="A309" s="98"/>
      <c r="B309" s="11" t="s">
        <v>25</v>
      </c>
      <c r="C309" s="12" t="s">
        <v>41</v>
      </c>
      <c r="D309" s="12"/>
      <c r="E309" s="12"/>
      <c r="F309" s="12"/>
      <c r="G309" s="26">
        <f>G310+G331+G327</f>
        <v>25737.01539</v>
      </c>
    </row>
    <row r="310" spans="1:7" s="3" customFormat="1" ht="12.75">
      <c r="A310" s="98"/>
      <c r="B310" s="8" t="s">
        <v>26</v>
      </c>
      <c r="C310" s="13" t="s">
        <v>41</v>
      </c>
      <c r="D310" s="14" t="s">
        <v>34</v>
      </c>
      <c r="E310" s="14"/>
      <c r="F310" s="14"/>
      <c r="G310" s="21">
        <f>SUM(G311+G324)</f>
        <v>13256.35352</v>
      </c>
    </row>
    <row r="311" spans="1:7" s="67" customFormat="1" ht="25.5">
      <c r="A311" s="98"/>
      <c r="B311" s="42" t="s">
        <v>72</v>
      </c>
      <c r="C311" s="68" t="s">
        <v>41</v>
      </c>
      <c r="D311" s="68" t="s">
        <v>34</v>
      </c>
      <c r="E311" s="69" t="s">
        <v>55</v>
      </c>
      <c r="F311" s="68"/>
      <c r="G311" s="70">
        <f>SUM(G312+G316+G320)</f>
        <v>1409.2195199999999</v>
      </c>
    </row>
    <row r="312" spans="1:7" s="47" customFormat="1" ht="25.5">
      <c r="A312" s="98"/>
      <c r="B312" s="72" t="s">
        <v>108</v>
      </c>
      <c r="C312" s="58" t="s">
        <v>41</v>
      </c>
      <c r="D312" s="58" t="s">
        <v>34</v>
      </c>
      <c r="E312" s="58" t="s">
        <v>55</v>
      </c>
      <c r="F312" s="51" t="s">
        <v>109</v>
      </c>
      <c r="G312" s="46">
        <f>SUM(G313)</f>
        <v>1353.20752</v>
      </c>
    </row>
    <row r="313" spans="1:7" s="47" customFormat="1" ht="12.75">
      <c r="A313" s="98"/>
      <c r="B313" s="72" t="s">
        <v>100</v>
      </c>
      <c r="C313" s="58" t="s">
        <v>41</v>
      </c>
      <c r="D313" s="58" t="s">
        <v>34</v>
      </c>
      <c r="E313" s="58" t="s">
        <v>55</v>
      </c>
      <c r="F313" s="51" t="s">
        <v>110</v>
      </c>
      <c r="G313" s="46">
        <v>1353.20752</v>
      </c>
    </row>
    <row r="314" spans="1:7" ht="12.75">
      <c r="A314" s="98"/>
      <c r="B314" s="36" t="s">
        <v>68</v>
      </c>
      <c r="C314" s="45"/>
      <c r="D314" s="45"/>
      <c r="E314" s="45"/>
      <c r="F314" s="51"/>
      <c r="G314" s="46"/>
    </row>
    <row r="315" spans="1:7" s="76" customFormat="1" ht="51">
      <c r="A315" s="98"/>
      <c r="B315" s="74" t="s">
        <v>191</v>
      </c>
      <c r="C315" s="45" t="s">
        <v>41</v>
      </c>
      <c r="D315" s="45" t="s">
        <v>34</v>
      </c>
      <c r="E315" s="45" t="s">
        <v>55</v>
      </c>
      <c r="F315" s="45" t="s">
        <v>110</v>
      </c>
      <c r="G315" s="75">
        <v>1353.20752</v>
      </c>
    </row>
    <row r="316" spans="1:7" s="47" customFormat="1" ht="25.5">
      <c r="A316" s="98"/>
      <c r="B316" s="72" t="s">
        <v>102</v>
      </c>
      <c r="C316" s="58" t="s">
        <v>41</v>
      </c>
      <c r="D316" s="58" t="s">
        <v>34</v>
      </c>
      <c r="E316" s="58" t="s">
        <v>55</v>
      </c>
      <c r="F316" s="51" t="s">
        <v>103</v>
      </c>
      <c r="G316" s="46">
        <f>SUM(G317)</f>
        <v>55</v>
      </c>
    </row>
    <row r="317" spans="1:7" s="47" customFormat="1" ht="25.5">
      <c r="A317" s="98"/>
      <c r="B317" s="72" t="s">
        <v>106</v>
      </c>
      <c r="C317" s="58" t="s">
        <v>41</v>
      </c>
      <c r="D317" s="58" t="s">
        <v>34</v>
      </c>
      <c r="E317" s="58" t="s">
        <v>55</v>
      </c>
      <c r="F317" s="51" t="s">
        <v>107</v>
      </c>
      <c r="G317" s="46">
        <v>55</v>
      </c>
    </row>
    <row r="318" spans="1:7" ht="12.75">
      <c r="A318" s="98"/>
      <c r="B318" s="36" t="s">
        <v>68</v>
      </c>
      <c r="C318" s="45"/>
      <c r="D318" s="45"/>
      <c r="E318" s="45"/>
      <c r="F318" s="51"/>
      <c r="G318" s="46"/>
    </row>
    <row r="319" spans="1:7" s="76" customFormat="1" ht="51">
      <c r="A319" s="98"/>
      <c r="B319" s="74" t="s">
        <v>191</v>
      </c>
      <c r="C319" s="45" t="s">
        <v>41</v>
      </c>
      <c r="D319" s="45" t="s">
        <v>34</v>
      </c>
      <c r="E319" s="45" t="s">
        <v>55</v>
      </c>
      <c r="F319" s="45" t="s">
        <v>107</v>
      </c>
      <c r="G319" s="75">
        <v>55</v>
      </c>
    </row>
    <row r="320" spans="1:7" s="76" customFormat="1" ht="38.25">
      <c r="A320" s="98"/>
      <c r="B320" s="72" t="s">
        <v>116</v>
      </c>
      <c r="C320" s="58" t="s">
        <v>41</v>
      </c>
      <c r="D320" s="58" t="s">
        <v>34</v>
      </c>
      <c r="E320" s="58" t="s">
        <v>55</v>
      </c>
      <c r="F320" s="51" t="s">
        <v>117</v>
      </c>
      <c r="G320" s="46">
        <f>SUM(G321)</f>
        <v>1.012</v>
      </c>
    </row>
    <row r="321" spans="1:7" s="76" customFormat="1" ht="25.5">
      <c r="A321" s="98"/>
      <c r="B321" s="72" t="s">
        <v>118</v>
      </c>
      <c r="C321" s="58" t="s">
        <v>41</v>
      </c>
      <c r="D321" s="58" t="s">
        <v>34</v>
      </c>
      <c r="E321" s="58" t="s">
        <v>55</v>
      </c>
      <c r="F321" s="51" t="s">
        <v>119</v>
      </c>
      <c r="G321" s="46">
        <v>1.012</v>
      </c>
    </row>
    <row r="322" spans="1:7" ht="12.75">
      <c r="A322" s="98"/>
      <c r="B322" s="63" t="s">
        <v>68</v>
      </c>
      <c r="C322" s="45"/>
      <c r="D322" s="45"/>
      <c r="E322" s="45"/>
      <c r="F322" s="51"/>
      <c r="G322" s="46"/>
    </row>
    <row r="323" spans="1:7" s="76" customFormat="1" ht="51">
      <c r="A323" s="98"/>
      <c r="B323" s="74" t="s">
        <v>191</v>
      </c>
      <c r="C323" s="45" t="s">
        <v>41</v>
      </c>
      <c r="D323" s="45" t="s">
        <v>34</v>
      </c>
      <c r="E323" s="45" t="s">
        <v>55</v>
      </c>
      <c r="F323" s="45" t="s">
        <v>119</v>
      </c>
      <c r="G323" s="75">
        <v>1.012</v>
      </c>
    </row>
    <row r="324" spans="1:7" ht="122.25" customHeight="1">
      <c r="A324" s="98"/>
      <c r="B324" s="39" t="s">
        <v>81</v>
      </c>
      <c r="C324" s="13" t="s">
        <v>41</v>
      </c>
      <c r="D324" s="13" t="s">
        <v>34</v>
      </c>
      <c r="E324" s="14" t="s">
        <v>82</v>
      </c>
      <c r="F324" s="51"/>
      <c r="G324" s="22">
        <f>SUM(G325)</f>
        <v>11847.134</v>
      </c>
    </row>
    <row r="325" spans="1:7" ht="12.75">
      <c r="A325" s="98"/>
      <c r="B325" s="72" t="s">
        <v>83</v>
      </c>
      <c r="C325" s="13" t="s">
        <v>41</v>
      </c>
      <c r="D325" s="13" t="s">
        <v>34</v>
      </c>
      <c r="E325" s="13" t="s">
        <v>82</v>
      </c>
      <c r="F325" s="51" t="s">
        <v>113</v>
      </c>
      <c r="G325" s="22">
        <f>SUM(G326)</f>
        <v>11847.134</v>
      </c>
    </row>
    <row r="326" spans="1:7" ht="38.25">
      <c r="A326" s="98"/>
      <c r="B326" s="72" t="s">
        <v>133</v>
      </c>
      <c r="C326" s="58" t="s">
        <v>41</v>
      </c>
      <c r="D326" s="58" t="s">
        <v>34</v>
      </c>
      <c r="E326" s="58" t="s">
        <v>82</v>
      </c>
      <c r="F326" s="51" t="s">
        <v>114</v>
      </c>
      <c r="G326" s="22">
        <v>11847.134</v>
      </c>
    </row>
    <row r="327" spans="1:7" s="81" customFormat="1" ht="12.75">
      <c r="A327" s="98"/>
      <c r="B327" s="53" t="s">
        <v>24</v>
      </c>
      <c r="C327" s="51" t="s">
        <v>41</v>
      </c>
      <c r="D327" s="51" t="s">
        <v>35</v>
      </c>
      <c r="E327" s="51"/>
      <c r="F327" s="51"/>
      <c r="G327" s="52">
        <f>SUM(G328)</f>
        <v>597.1716</v>
      </c>
    </row>
    <row r="328" spans="1:7" ht="25.5">
      <c r="A328" s="98"/>
      <c r="B328" s="53" t="s">
        <v>17</v>
      </c>
      <c r="C328" s="58" t="s">
        <v>41</v>
      </c>
      <c r="D328" s="58" t="s">
        <v>35</v>
      </c>
      <c r="E328" s="51" t="s">
        <v>50</v>
      </c>
      <c r="F328" s="58"/>
      <c r="G328" s="22">
        <f>SUM(G329)</f>
        <v>597.1716</v>
      </c>
    </row>
    <row r="329" spans="1:7" ht="25.5">
      <c r="A329" s="98"/>
      <c r="B329" s="72" t="s">
        <v>102</v>
      </c>
      <c r="C329" s="58" t="s">
        <v>41</v>
      </c>
      <c r="D329" s="58" t="s">
        <v>35</v>
      </c>
      <c r="E329" s="58" t="s">
        <v>50</v>
      </c>
      <c r="F329" s="51" t="s">
        <v>103</v>
      </c>
      <c r="G329" s="22">
        <f>SUM(G330)</f>
        <v>597.1716</v>
      </c>
    </row>
    <row r="330" spans="1:7" ht="25.5">
      <c r="A330" s="98"/>
      <c r="B330" s="72" t="s">
        <v>106</v>
      </c>
      <c r="C330" s="58" t="s">
        <v>41</v>
      </c>
      <c r="D330" s="58" t="s">
        <v>35</v>
      </c>
      <c r="E330" s="58" t="s">
        <v>50</v>
      </c>
      <c r="F330" s="51" t="s">
        <v>107</v>
      </c>
      <c r="G330" s="22">
        <v>597.1716</v>
      </c>
    </row>
    <row r="331" spans="1:7" ht="12.75">
      <c r="A331" s="98"/>
      <c r="B331" s="8" t="s">
        <v>79</v>
      </c>
      <c r="C331" s="58" t="s">
        <v>41</v>
      </c>
      <c r="D331" s="51" t="s">
        <v>37</v>
      </c>
      <c r="E331" s="58"/>
      <c r="F331" s="58"/>
      <c r="G331" s="22">
        <f>SUM(G332)</f>
        <v>11883.49027</v>
      </c>
    </row>
    <row r="332" spans="1:7" ht="25.5">
      <c r="A332" s="98"/>
      <c r="B332" s="8" t="s">
        <v>72</v>
      </c>
      <c r="C332" s="58" t="s">
        <v>41</v>
      </c>
      <c r="D332" s="58" t="s">
        <v>37</v>
      </c>
      <c r="E332" s="51" t="s">
        <v>55</v>
      </c>
      <c r="F332" s="58"/>
      <c r="G332" s="22">
        <f>SUM(G333)</f>
        <v>11883.49027</v>
      </c>
    </row>
    <row r="333" spans="1:7" ht="12.75">
      <c r="A333" s="98"/>
      <c r="B333" s="73" t="s">
        <v>124</v>
      </c>
      <c r="C333" s="58" t="s">
        <v>41</v>
      </c>
      <c r="D333" s="58" t="s">
        <v>37</v>
      </c>
      <c r="E333" s="58" t="s">
        <v>55</v>
      </c>
      <c r="F333" s="51" t="s">
        <v>125</v>
      </c>
      <c r="G333" s="38">
        <f>SUM(G334+G338)</f>
        <v>11883.49027</v>
      </c>
    </row>
    <row r="334" spans="1:7" ht="51">
      <c r="A334" s="98"/>
      <c r="B334" s="73" t="s">
        <v>126</v>
      </c>
      <c r="C334" s="58" t="s">
        <v>41</v>
      </c>
      <c r="D334" s="58" t="s">
        <v>37</v>
      </c>
      <c r="E334" s="58" t="s">
        <v>55</v>
      </c>
      <c r="F334" s="51" t="s">
        <v>127</v>
      </c>
      <c r="G334" s="38">
        <v>11262.4179</v>
      </c>
    </row>
    <row r="335" spans="1:7" ht="12.75">
      <c r="A335" s="98"/>
      <c r="B335" s="36" t="s">
        <v>68</v>
      </c>
      <c r="C335" s="58"/>
      <c r="D335" s="58"/>
      <c r="E335" s="58"/>
      <c r="F335" s="51"/>
      <c r="G335" s="38"/>
    </row>
    <row r="336" spans="1:7" ht="24" customHeight="1">
      <c r="A336" s="98"/>
      <c r="B336" s="63" t="s">
        <v>192</v>
      </c>
      <c r="C336" s="45" t="s">
        <v>41</v>
      </c>
      <c r="D336" s="45" t="s">
        <v>37</v>
      </c>
      <c r="E336" s="45" t="s">
        <v>55</v>
      </c>
      <c r="F336" s="45" t="s">
        <v>127</v>
      </c>
      <c r="G336" s="38">
        <v>6332.3857</v>
      </c>
    </row>
    <row r="337" spans="1:7" ht="42" customHeight="1">
      <c r="A337" s="98"/>
      <c r="B337" s="62" t="s">
        <v>193</v>
      </c>
      <c r="C337" s="45" t="s">
        <v>41</v>
      </c>
      <c r="D337" s="45" t="s">
        <v>37</v>
      </c>
      <c r="E337" s="45" t="s">
        <v>55</v>
      </c>
      <c r="F337" s="45" t="s">
        <v>127</v>
      </c>
      <c r="G337" s="38">
        <v>4730.0322</v>
      </c>
    </row>
    <row r="338" spans="1:7" ht="25.5">
      <c r="A338" s="98"/>
      <c r="B338" s="73" t="s">
        <v>128</v>
      </c>
      <c r="C338" s="58" t="s">
        <v>41</v>
      </c>
      <c r="D338" s="58" t="s">
        <v>37</v>
      </c>
      <c r="E338" s="58" t="s">
        <v>55</v>
      </c>
      <c r="F338" s="51" t="s">
        <v>129</v>
      </c>
      <c r="G338" s="46">
        <v>621.07237</v>
      </c>
    </row>
    <row r="339" spans="1:7" ht="12.75">
      <c r="A339" s="98"/>
      <c r="B339" s="36" t="s">
        <v>68</v>
      </c>
      <c r="C339" s="43"/>
      <c r="D339" s="43"/>
      <c r="E339" s="43"/>
      <c r="F339" s="41"/>
      <c r="G339" s="38"/>
    </row>
    <row r="340" spans="1:7" ht="27.75" customHeight="1">
      <c r="A340" s="98"/>
      <c r="B340" s="63" t="s">
        <v>192</v>
      </c>
      <c r="C340" s="37" t="s">
        <v>41</v>
      </c>
      <c r="D340" s="37" t="s">
        <v>37</v>
      </c>
      <c r="E340" s="37" t="s">
        <v>55</v>
      </c>
      <c r="F340" s="45" t="s">
        <v>129</v>
      </c>
      <c r="G340" s="38">
        <v>621.07237</v>
      </c>
    </row>
    <row r="341" spans="1:7" ht="42.75" customHeight="1">
      <c r="A341" s="98"/>
      <c r="B341" s="62" t="s">
        <v>193</v>
      </c>
      <c r="C341" s="37" t="s">
        <v>41</v>
      </c>
      <c r="D341" s="37" t="s">
        <v>37</v>
      </c>
      <c r="E341" s="37" t="s">
        <v>55</v>
      </c>
      <c r="F341" s="37" t="s">
        <v>129</v>
      </c>
      <c r="G341" s="38">
        <v>0</v>
      </c>
    </row>
    <row r="342" spans="1:7" s="25" customFormat="1" ht="18" customHeight="1">
      <c r="A342" s="24"/>
      <c r="B342" s="8" t="s">
        <v>51</v>
      </c>
      <c r="C342" s="14"/>
      <c r="D342" s="14"/>
      <c r="E342" s="14"/>
      <c r="F342" s="14"/>
      <c r="G342" s="21">
        <f>SUM(G11+G156+G171+G293)</f>
        <v>243646.02437</v>
      </c>
    </row>
    <row r="343" spans="6:7" ht="12.75">
      <c r="F343" s="86"/>
      <c r="G343" s="87"/>
    </row>
    <row r="344" spans="6:7" ht="12.75">
      <c r="F344" s="86"/>
      <c r="G344" s="87"/>
    </row>
    <row r="345" spans="6:7" ht="12.75">
      <c r="F345" s="86"/>
      <c r="G345" s="87"/>
    </row>
    <row r="346" spans="6:7" ht="12.75">
      <c r="F346" s="86"/>
      <c r="G346" s="87"/>
    </row>
    <row r="347" spans="6:7" ht="12.75">
      <c r="F347" s="86"/>
      <c r="G347" s="87"/>
    </row>
    <row r="348" ht="12.75">
      <c r="G348" s="30"/>
    </row>
    <row r="349" ht="12.75">
      <c r="G349" s="30"/>
    </row>
    <row r="350" ht="12.75">
      <c r="G350" s="30"/>
    </row>
    <row r="351" ht="12.75">
      <c r="G351" s="30"/>
    </row>
    <row r="352" ht="12.75">
      <c r="G352" s="30"/>
    </row>
    <row r="353" ht="12.75">
      <c r="G353" s="30"/>
    </row>
    <row r="354" ht="12.75">
      <c r="G354" s="30"/>
    </row>
    <row r="355" ht="12.75">
      <c r="G355" s="30"/>
    </row>
    <row r="356" ht="12.75">
      <c r="G356" s="30"/>
    </row>
    <row r="357" ht="12.75">
      <c r="G357" s="30"/>
    </row>
    <row r="358" ht="12.75">
      <c r="G358" s="30"/>
    </row>
    <row r="359" ht="12.75">
      <c r="G359" s="30"/>
    </row>
    <row r="360" ht="12.75">
      <c r="G360" s="30"/>
    </row>
    <row r="361" ht="12.75">
      <c r="G361" s="30"/>
    </row>
    <row r="362" ht="12.75">
      <c r="G362" s="30"/>
    </row>
    <row r="363" ht="12.75">
      <c r="G363" s="30"/>
    </row>
    <row r="364" ht="12.75">
      <c r="G364" s="30"/>
    </row>
    <row r="365" ht="12.75">
      <c r="G365" s="30"/>
    </row>
    <row r="366" ht="12.75">
      <c r="G366" s="30"/>
    </row>
    <row r="367" ht="12.75">
      <c r="G367" s="30"/>
    </row>
    <row r="368" ht="12.75">
      <c r="G368" s="30"/>
    </row>
    <row r="369" ht="12.75">
      <c r="G369" s="30"/>
    </row>
    <row r="370" ht="12.75">
      <c r="G370" s="30"/>
    </row>
    <row r="371" ht="12.75">
      <c r="G371" s="30"/>
    </row>
    <row r="372" ht="12.75">
      <c r="G372" s="30"/>
    </row>
    <row r="373" ht="12.75">
      <c r="G373" s="30"/>
    </row>
    <row r="374" ht="12.75">
      <c r="G374" s="30"/>
    </row>
    <row r="375" ht="12.75">
      <c r="G375" s="30"/>
    </row>
    <row r="376" ht="12.75">
      <c r="G376" s="30"/>
    </row>
    <row r="377" ht="12.75">
      <c r="G377" s="30"/>
    </row>
    <row r="378" ht="12.75">
      <c r="G378" s="30"/>
    </row>
    <row r="379" ht="12.75">
      <c r="G379" s="30"/>
    </row>
    <row r="380" ht="12.75">
      <c r="G380" s="30"/>
    </row>
    <row r="381" ht="12.75">
      <c r="G381" s="30"/>
    </row>
    <row r="382" ht="12.75">
      <c r="G382" s="30"/>
    </row>
    <row r="383" ht="12.75">
      <c r="G383" s="30"/>
    </row>
    <row r="384" ht="12.75">
      <c r="G384" s="30"/>
    </row>
    <row r="385" ht="12.75">
      <c r="G385" s="30"/>
    </row>
    <row r="386" ht="12.75">
      <c r="G386" s="30"/>
    </row>
    <row r="387" ht="12.75">
      <c r="G387" s="30"/>
    </row>
    <row r="388" ht="12.75">
      <c r="G388" s="30"/>
    </row>
    <row r="389" ht="12.75">
      <c r="G389" s="30"/>
    </row>
    <row r="390" ht="12.75">
      <c r="G390" s="30"/>
    </row>
    <row r="391" ht="12.75">
      <c r="G391" s="30"/>
    </row>
    <row r="392" ht="12.75">
      <c r="G392" s="30"/>
    </row>
    <row r="393" ht="12.75">
      <c r="G393" s="30"/>
    </row>
    <row r="394" ht="12.75">
      <c r="G394" s="30"/>
    </row>
    <row r="395" ht="12.75">
      <c r="G395" s="30"/>
    </row>
    <row r="396" ht="12.75">
      <c r="G396" s="30"/>
    </row>
    <row r="397" ht="12.75">
      <c r="G397" s="30"/>
    </row>
    <row r="398" ht="12.75">
      <c r="G398" s="30"/>
    </row>
    <row r="399" ht="12.75">
      <c r="G399" s="30"/>
    </row>
    <row r="400" ht="12.75">
      <c r="G400" s="30"/>
    </row>
    <row r="401" ht="12.75">
      <c r="G401" s="30"/>
    </row>
    <row r="402" ht="12.75">
      <c r="G402" s="30"/>
    </row>
    <row r="403" ht="12.75">
      <c r="G403" s="30"/>
    </row>
    <row r="404" ht="12.75">
      <c r="G404" s="30"/>
    </row>
    <row r="405" ht="12.75">
      <c r="G405" s="30"/>
    </row>
    <row r="406" ht="12.75">
      <c r="G406" s="30"/>
    </row>
    <row r="407" ht="12.75">
      <c r="G407" s="30"/>
    </row>
    <row r="408" ht="12.75">
      <c r="G408" s="30"/>
    </row>
    <row r="409" ht="12.75">
      <c r="G409" s="30"/>
    </row>
    <row r="410" ht="12.75">
      <c r="G410" s="30"/>
    </row>
    <row r="411" ht="12.75">
      <c r="G411" s="30"/>
    </row>
    <row r="412" ht="12.75">
      <c r="G412" s="30"/>
    </row>
    <row r="413" ht="12.75">
      <c r="G413" s="30"/>
    </row>
    <row r="414" ht="12.75">
      <c r="G414" s="30"/>
    </row>
    <row r="415" ht="12.75">
      <c r="G415" s="30"/>
    </row>
    <row r="416" ht="12.75">
      <c r="G416" s="30"/>
    </row>
    <row r="417" ht="12.75">
      <c r="G417" s="30"/>
    </row>
    <row r="418" ht="12.75">
      <c r="G418" s="30"/>
    </row>
    <row r="419" ht="12.75">
      <c r="G419" s="30"/>
    </row>
    <row r="420" ht="12.75">
      <c r="G420" s="30"/>
    </row>
    <row r="421" ht="12.75">
      <c r="G421" s="30"/>
    </row>
    <row r="422" ht="12.75">
      <c r="G422" s="30"/>
    </row>
    <row r="423" ht="12.75">
      <c r="G423" s="30"/>
    </row>
    <row r="424" ht="12.75">
      <c r="G424" s="30"/>
    </row>
    <row r="425" ht="12.75">
      <c r="G425" s="30"/>
    </row>
    <row r="426" ht="12.75">
      <c r="G426" s="30"/>
    </row>
    <row r="427" ht="12.75">
      <c r="G427" s="30"/>
    </row>
    <row r="428" ht="12.75">
      <c r="G428" s="30"/>
    </row>
    <row r="429" ht="12.75">
      <c r="G429" s="30"/>
    </row>
    <row r="430" ht="12.75">
      <c r="G430" s="30"/>
    </row>
    <row r="431" ht="12.75">
      <c r="G431" s="30"/>
    </row>
    <row r="432" ht="12.75">
      <c r="G432" s="30"/>
    </row>
    <row r="433" ht="12.75">
      <c r="G433" s="30"/>
    </row>
    <row r="434" ht="12.75">
      <c r="G434" s="30"/>
    </row>
    <row r="435" ht="12.75">
      <c r="G435" s="30"/>
    </row>
    <row r="436" ht="12.75">
      <c r="G436" s="30"/>
    </row>
    <row r="437" ht="12.75">
      <c r="G437" s="30"/>
    </row>
    <row r="438" ht="12.75">
      <c r="G438" s="30"/>
    </row>
    <row r="439" ht="12.75">
      <c r="G439" s="30"/>
    </row>
    <row r="440" ht="12.75">
      <c r="G440" s="30"/>
    </row>
    <row r="441" ht="12.75">
      <c r="G441" s="30"/>
    </row>
    <row r="442" ht="12.75">
      <c r="G442" s="30"/>
    </row>
    <row r="443" ht="12.75">
      <c r="G443" s="30"/>
    </row>
    <row r="444" ht="12.75">
      <c r="G444" s="30"/>
    </row>
    <row r="445" ht="12.75">
      <c r="G445" s="30"/>
    </row>
    <row r="446" ht="12.75">
      <c r="G446" s="30"/>
    </row>
    <row r="447" ht="12.75">
      <c r="G447" s="30"/>
    </row>
    <row r="448" ht="12.75">
      <c r="G448" s="30"/>
    </row>
    <row r="449" ht="12.75">
      <c r="G449" s="30"/>
    </row>
    <row r="450" ht="12.75">
      <c r="G450" s="30"/>
    </row>
    <row r="451" ht="12.75">
      <c r="G451" s="30"/>
    </row>
    <row r="452" ht="12.75">
      <c r="G452" s="30"/>
    </row>
    <row r="453" ht="12.75">
      <c r="G453" s="30"/>
    </row>
    <row r="454" ht="12.75">
      <c r="G454" s="30"/>
    </row>
    <row r="455" ht="12.75">
      <c r="G455" s="30"/>
    </row>
    <row r="456" ht="12.75">
      <c r="G456" s="30"/>
    </row>
    <row r="457" ht="12.75">
      <c r="G457" s="30"/>
    </row>
    <row r="458" ht="12.75">
      <c r="G458" s="30"/>
    </row>
    <row r="459" ht="12.75">
      <c r="G459" s="30"/>
    </row>
    <row r="460" ht="12.75">
      <c r="G460" s="30"/>
    </row>
    <row r="461" ht="12.75">
      <c r="G461" s="30"/>
    </row>
    <row r="462" ht="12.75">
      <c r="G462" s="30"/>
    </row>
    <row r="463" ht="12.75">
      <c r="G463" s="30"/>
    </row>
    <row r="464" ht="12.75">
      <c r="G464" s="30"/>
    </row>
    <row r="465" ht="12.75">
      <c r="G465" s="30"/>
    </row>
    <row r="466" ht="12.75">
      <c r="G466" s="30"/>
    </row>
    <row r="467" ht="12.75">
      <c r="G467" s="30"/>
    </row>
    <row r="468" ht="12.75">
      <c r="G468" s="30"/>
    </row>
    <row r="469" ht="12.75">
      <c r="G469" s="30"/>
    </row>
    <row r="470" ht="12.75">
      <c r="G470" s="30"/>
    </row>
    <row r="471" ht="12.75">
      <c r="G471" s="30"/>
    </row>
    <row r="472" ht="12.75">
      <c r="G472" s="30"/>
    </row>
    <row r="473" ht="12.75">
      <c r="G473" s="30"/>
    </row>
    <row r="474" ht="12.75">
      <c r="G474" s="30"/>
    </row>
    <row r="475" ht="12.75">
      <c r="G475" s="30"/>
    </row>
    <row r="476" ht="12.75">
      <c r="G476" s="30"/>
    </row>
    <row r="477" ht="12.75">
      <c r="G477" s="30"/>
    </row>
    <row r="478" ht="12.75">
      <c r="G478" s="30"/>
    </row>
    <row r="479" ht="12.75">
      <c r="G479" s="30"/>
    </row>
    <row r="480" ht="12.75">
      <c r="G480" s="30"/>
    </row>
    <row r="481" ht="12.75">
      <c r="G481" s="30"/>
    </row>
    <row r="482" ht="12.75">
      <c r="G482" s="30"/>
    </row>
    <row r="483" ht="12.75">
      <c r="G483" s="30"/>
    </row>
    <row r="484" ht="12.75">
      <c r="G484" s="30"/>
    </row>
    <row r="485" ht="12.75">
      <c r="G485" s="30"/>
    </row>
    <row r="486" ht="12.75">
      <c r="G486" s="30"/>
    </row>
    <row r="487" ht="12.75">
      <c r="G487" s="30"/>
    </row>
    <row r="488" ht="12.75">
      <c r="G488" s="30"/>
    </row>
    <row r="489" ht="12.75">
      <c r="G489" s="30"/>
    </row>
    <row r="490" ht="12.75">
      <c r="G490" s="30"/>
    </row>
    <row r="491" ht="12.75">
      <c r="G491" s="30"/>
    </row>
    <row r="492" ht="12.75">
      <c r="G492" s="30"/>
    </row>
    <row r="493" ht="12.75">
      <c r="G493" s="30"/>
    </row>
    <row r="494" ht="12.75">
      <c r="G494" s="30"/>
    </row>
    <row r="495" ht="12.75">
      <c r="G495" s="30"/>
    </row>
    <row r="496" ht="12.75">
      <c r="G496" s="30"/>
    </row>
    <row r="497" ht="12.75">
      <c r="G497" s="30"/>
    </row>
    <row r="498" ht="12.75">
      <c r="G498" s="30"/>
    </row>
    <row r="499" ht="12.75">
      <c r="G499" s="30"/>
    </row>
    <row r="500" ht="12.75">
      <c r="G500" s="30"/>
    </row>
    <row r="501" ht="12.75">
      <c r="G501" s="30"/>
    </row>
    <row r="502" ht="12.75">
      <c r="G502" s="30"/>
    </row>
    <row r="503" ht="12.75">
      <c r="G503" s="30"/>
    </row>
    <row r="504" ht="12.75">
      <c r="G504" s="30"/>
    </row>
    <row r="505" ht="12.75">
      <c r="G505" s="30"/>
    </row>
    <row r="506" ht="12.75">
      <c r="G506" s="30"/>
    </row>
    <row r="507" ht="12.75">
      <c r="G507" s="30"/>
    </row>
    <row r="508" ht="12.75">
      <c r="G508" s="30"/>
    </row>
    <row r="509" ht="12.75">
      <c r="G509" s="30"/>
    </row>
    <row r="510" ht="12.75">
      <c r="G510" s="30"/>
    </row>
    <row r="511" ht="12.75">
      <c r="G511" s="30"/>
    </row>
    <row r="512" ht="12.75">
      <c r="G512" s="30"/>
    </row>
    <row r="513" ht="12.75">
      <c r="G513" s="30"/>
    </row>
    <row r="514" ht="12.75">
      <c r="G514" s="30"/>
    </row>
    <row r="515" ht="12.75">
      <c r="G515" s="30"/>
    </row>
    <row r="516" ht="12.75">
      <c r="G516" s="30"/>
    </row>
    <row r="517" ht="12.75">
      <c r="G517" s="30"/>
    </row>
    <row r="518" ht="12.75">
      <c r="G518" s="30"/>
    </row>
    <row r="519" ht="12.75">
      <c r="G519" s="30"/>
    </row>
    <row r="520" ht="12.75">
      <c r="G520" s="30"/>
    </row>
    <row r="521" ht="12.75">
      <c r="G521" s="30"/>
    </row>
    <row r="522" ht="12.75">
      <c r="G522" s="30"/>
    </row>
    <row r="523" ht="12.75">
      <c r="G523" s="30"/>
    </row>
    <row r="524" ht="12.75">
      <c r="G524" s="30"/>
    </row>
    <row r="525" ht="12.75">
      <c r="G525" s="30"/>
    </row>
    <row r="526" ht="12.75">
      <c r="G526" s="30"/>
    </row>
    <row r="527" ht="12.75">
      <c r="G527" s="30"/>
    </row>
    <row r="528" ht="12.75">
      <c r="G528" s="30"/>
    </row>
    <row r="529" ht="12.75">
      <c r="G529" s="30"/>
    </row>
    <row r="530" ht="12.75">
      <c r="G530" s="30"/>
    </row>
    <row r="531" ht="12.75">
      <c r="G531" s="30"/>
    </row>
    <row r="532" ht="12.75">
      <c r="G532" s="30"/>
    </row>
    <row r="533" ht="12.75">
      <c r="G533" s="30"/>
    </row>
    <row r="534" ht="12.75">
      <c r="G534" s="30"/>
    </row>
    <row r="535" ht="12.75">
      <c r="G535" s="30"/>
    </row>
    <row r="536" ht="12.75">
      <c r="G536" s="30"/>
    </row>
    <row r="537" ht="12.75">
      <c r="G537" s="30"/>
    </row>
    <row r="538" ht="12.75">
      <c r="G538" s="30"/>
    </row>
    <row r="539" ht="12.75">
      <c r="G539" s="30"/>
    </row>
    <row r="540" ht="12.75">
      <c r="G540" s="30"/>
    </row>
    <row r="541" ht="12.75">
      <c r="G541" s="30"/>
    </row>
    <row r="542" ht="12.75">
      <c r="G542" s="30"/>
    </row>
    <row r="543" ht="12.75">
      <c r="G543" s="30"/>
    </row>
    <row r="544" ht="12.75">
      <c r="G544" s="30"/>
    </row>
    <row r="545" ht="12.75">
      <c r="G545" s="30"/>
    </row>
    <row r="546" ht="12.75">
      <c r="G546" s="30"/>
    </row>
    <row r="547" ht="12.75">
      <c r="G547" s="30"/>
    </row>
    <row r="548" ht="12.75">
      <c r="G548" s="30"/>
    </row>
    <row r="549" ht="12.75">
      <c r="G549" s="30"/>
    </row>
    <row r="550" ht="12.75">
      <c r="G550" s="30"/>
    </row>
    <row r="551" ht="12.75">
      <c r="G551" s="30"/>
    </row>
    <row r="552" ht="12.75">
      <c r="G552" s="30"/>
    </row>
    <row r="553" ht="12.75">
      <c r="G553" s="30"/>
    </row>
    <row r="554" ht="12.75">
      <c r="G554" s="30"/>
    </row>
    <row r="555" ht="12.75">
      <c r="G555" s="30"/>
    </row>
    <row r="556" ht="12.75">
      <c r="G556" s="30"/>
    </row>
    <row r="557" ht="12.75">
      <c r="G557" s="30"/>
    </row>
    <row r="558" ht="12.75">
      <c r="G558" s="30"/>
    </row>
    <row r="559" ht="12.75">
      <c r="G559" s="30"/>
    </row>
    <row r="560" ht="12.75">
      <c r="G560" s="30"/>
    </row>
    <row r="561" ht="12.75">
      <c r="G561" s="30"/>
    </row>
    <row r="562" ht="12.75">
      <c r="G562" s="30"/>
    </row>
    <row r="563" ht="12.75">
      <c r="G563" s="30"/>
    </row>
    <row r="564" ht="12.75">
      <c r="G564" s="30"/>
    </row>
    <row r="565" ht="12.75">
      <c r="G565" s="30"/>
    </row>
    <row r="566" ht="12.75">
      <c r="G566" s="30"/>
    </row>
    <row r="567" ht="12.75">
      <c r="G567" s="30"/>
    </row>
    <row r="568" ht="12.75">
      <c r="G568" s="30"/>
    </row>
    <row r="569" ht="12.75">
      <c r="G569" s="30"/>
    </row>
    <row r="570" ht="12.75">
      <c r="G570" s="30"/>
    </row>
    <row r="571" ht="12.75">
      <c r="G571" s="30"/>
    </row>
    <row r="572" ht="12.75">
      <c r="G572" s="30"/>
    </row>
    <row r="573" ht="12.75">
      <c r="G573" s="30"/>
    </row>
    <row r="574" ht="12.75">
      <c r="G574" s="30"/>
    </row>
    <row r="575" ht="12.75">
      <c r="G575" s="30"/>
    </row>
    <row r="576" ht="12.75">
      <c r="G576" s="30"/>
    </row>
    <row r="577" ht="12.75">
      <c r="G577" s="30"/>
    </row>
    <row r="578" ht="12.75">
      <c r="G578" s="30"/>
    </row>
    <row r="579" ht="12.75">
      <c r="G579" s="30"/>
    </row>
    <row r="580" ht="12.75">
      <c r="G580" s="30"/>
    </row>
    <row r="581" ht="12.75">
      <c r="G581" s="30"/>
    </row>
    <row r="582" ht="12.75">
      <c r="G582" s="30"/>
    </row>
    <row r="583" ht="12.75">
      <c r="G583" s="30"/>
    </row>
    <row r="584" ht="12.75">
      <c r="G584" s="30"/>
    </row>
    <row r="585" ht="12.75">
      <c r="G585" s="30"/>
    </row>
    <row r="586" ht="12.75">
      <c r="G586" s="30"/>
    </row>
    <row r="587" ht="12.75">
      <c r="G587" s="30"/>
    </row>
    <row r="588" ht="12.75">
      <c r="G588" s="30"/>
    </row>
    <row r="589" ht="12.75">
      <c r="G589" s="30"/>
    </row>
    <row r="590" ht="12.75">
      <c r="G590" s="30"/>
    </row>
    <row r="591" ht="12.75">
      <c r="G591" s="30"/>
    </row>
    <row r="592" ht="12.75">
      <c r="G592" s="30"/>
    </row>
    <row r="593" ht="12.75">
      <c r="G593" s="30"/>
    </row>
    <row r="594" ht="12.75">
      <c r="G594" s="30"/>
    </row>
    <row r="595" ht="12.75">
      <c r="G595" s="30"/>
    </row>
    <row r="596" ht="12.75">
      <c r="G596" s="30"/>
    </row>
    <row r="597" ht="12.75">
      <c r="G597" s="30"/>
    </row>
    <row r="598" ht="12.75">
      <c r="G598" s="30"/>
    </row>
    <row r="599" ht="12.75">
      <c r="G599" s="30"/>
    </row>
    <row r="600" ht="12.75">
      <c r="G600" s="30"/>
    </row>
    <row r="601" ht="12.75">
      <c r="G601" s="30"/>
    </row>
    <row r="602" ht="12.75">
      <c r="G602" s="30"/>
    </row>
    <row r="603" ht="12.75">
      <c r="G603" s="30"/>
    </row>
    <row r="604" ht="12.75">
      <c r="G604" s="30"/>
    </row>
    <row r="605" ht="12.75">
      <c r="G605" s="30"/>
    </row>
    <row r="606" ht="12.75">
      <c r="G606" s="30"/>
    </row>
    <row r="607" ht="12.75">
      <c r="G607" s="30"/>
    </row>
    <row r="608" ht="12.75">
      <c r="G608" s="30"/>
    </row>
    <row r="609" ht="12.75">
      <c r="G609" s="30"/>
    </row>
    <row r="610" ht="12.75">
      <c r="G610" s="30"/>
    </row>
    <row r="611" ht="12.75">
      <c r="G611" s="30"/>
    </row>
    <row r="612" ht="12.75">
      <c r="G612" s="30"/>
    </row>
    <row r="613" ht="12.75">
      <c r="G613" s="30"/>
    </row>
    <row r="614" ht="12.75">
      <c r="G614" s="30"/>
    </row>
    <row r="615" ht="12.75">
      <c r="G615" s="30"/>
    </row>
    <row r="616" ht="12.75">
      <c r="G616" s="30"/>
    </row>
    <row r="617" ht="12.75">
      <c r="G617" s="30"/>
    </row>
    <row r="618" ht="12.75">
      <c r="G618" s="30"/>
    </row>
    <row r="619" ht="12.75">
      <c r="G619" s="30"/>
    </row>
    <row r="620" ht="12.75">
      <c r="G620" s="30"/>
    </row>
    <row r="621" ht="12.75">
      <c r="G621" s="30"/>
    </row>
    <row r="622" ht="12.75">
      <c r="G622" s="30"/>
    </row>
    <row r="623" ht="12.75">
      <c r="G623" s="30"/>
    </row>
    <row r="624" ht="12.75">
      <c r="G624" s="30"/>
    </row>
    <row r="625" ht="12.75">
      <c r="G625" s="30"/>
    </row>
    <row r="626" ht="12.75">
      <c r="G626" s="30"/>
    </row>
    <row r="627" ht="12.75">
      <c r="G627" s="30"/>
    </row>
    <row r="628" ht="12.75">
      <c r="G628" s="30"/>
    </row>
    <row r="629" ht="12.75">
      <c r="G629" s="30"/>
    </row>
    <row r="630" ht="12.75">
      <c r="G630" s="30"/>
    </row>
    <row r="631" ht="12.75">
      <c r="G631" s="30"/>
    </row>
    <row r="632" ht="12.75">
      <c r="G632" s="30"/>
    </row>
    <row r="633" ht="12.75">
      <c r="G633" s="30"/>
    </row>
    <row r="634" ht="12.75">
      <c r="G634" s="30"/>
    </row>
    <row r="635" ht="12.75">
      <c r="G635" s="30"/>
    </row>
    <row r="636" ht="12.75">
      <c r="G636" s="30"/>
    </row>
    <row r="637" ht="12.75">
      <c r="G637" s="30"/>
    </row>
    <row r="638" ht="12.75">
      <c r="G638" s="30"/>
    </row>
    <row r="639" ht="12.75">
      <c r="G639" s="30"/>
    </row>
    <row r="640" ht="12.75">
      <c r="G640" s="30"/>
    </row>
    <row r="641" ht="12.75">
      <c r="G641" s="30"/>
    </row>
    <row r="642" ht="12.75">
      <c r="G642" s="30"/>
    </row>
    <row r="643" ht="12.75">
      <c r="G643" s="30"/>
    </row>
    <row r="644" ht="12.75">
      <c r="G644" s="30"/>
    </row>
    <row r="645" ht="12.75">
      <c r="G645" s="30"/>
    </row>
    <row r="646" ht="12.75">
      <c r="G646" s="30"/>
    </row>
    <row r="647" ht="12.75">
      <c r="G647" s="30"/>
    </row>
    <row r="648" ht="12.75">
      <c r="G648" s="30"/>
    </row>
    <row r="649" ht="12.75">
      <c r="G649" s="30"/>
    </row>
    <row r="650" ht="12.75">
      <c r="G650" s="30"/>
    </row>
    <row r="651" ht="12.75">
      <c r="G651" s="30"/>
    </row>
    <row r="652" ht="12.75">
      <c r="G652" s="30"/>
    </row>
    <row r="653" ht="12.75">
      <c r="G653" s="30"/>
    </row>
    <row r="654" ht="12.75">
      <c r="G654" s="30"/>
    </row>
    <row r="655" ht="12.75">
      <c r="G655" s="30"/>
    </row>
    <row r="656" ht="12.75">
      <c r="G656" s="30"/>
    </row>
    <row r="657" ht="12.75">
      <c r="G657" s="30"/>
    </row>
  </sheetData>
  <sheetProtection/>
  <mergeCells count="8">
    <mergeCell ref="A293:A341"/>
    <mergeCell ref="A171:A292"/>
    <mergeCell ref="F1:G1"/>
    <mergeCell ref="F2:G2"/>
    <mergeCell ref="F3:G3"/>
    <mergeCell ref="A6:G6"/>
    <mergeCell ref="A11:A155"/>
    <mergeCell ref="A156:A170"/>
  </mergeCells>
  <printOptions/>
  <pageMargins left="0.52" right="0" top="0.37" bottom="0.49" header="0.22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2013-03-21T10:50:52Z</cp:lastPrinted>
  <dcterms:created xsi:type="dcterms:W3CDTF">1996-10-08T23:32:33Z</dcterms:created>
  <dcterms:modified xsi:type="dcterms:W3CDTF">2013-10-01T11:01:12Z</dcterms:modified>
  <cp:category/>
  <cp:version/>
  <cp:contentType/>
  <cp:contentStatus/>
</cp:coreProperties>
</file>