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685" windowHeight="6750" activeTab="0"/>
  </bookViews>
  <sheets>
    <sheet name="город" sheetId="1" r:id="rId1"/>
  </sheets>
  <definedNames/>
  <calcPr fullCalcOnLoad="1"/>
</workbook>
</file>

<file path=xl/sharedStrings.xml><?xml version="1.0" encoding="utf-8"?>
<sst xmlns="http://schemas.openxmlformats.org/spreadsheetml/2006/main" count="433" uniqueCount="185">
  <si>
    <t>0102</t>
  </si>
  <si>
    <t>303</t>
  </si>
  <si>
    <t>0104</t>
  </si>
  <si>
    <t>0801</t>
  </si>
  <si>
    <t>Глава</t>
  </si>
  <si>
    <t>Вид расходов</t>
  </si>
  <si>
    <t>0103</t>
  </si>
  <si>
    <t>330</t>
  </si>
  <si>
    <t>Целевая статья</t>
  </si>
  <si>
    <t>Наименование показателей</t>
  </si>
  <si>
    <t>000</t>
  </si>
  <si>
    <t>0114</t>
  </si>
  <si>
    <t>500</t>
  </si>
  <si>
    <t>0000000</t>
  </si>
  <si>
    <t>Раздел/  Подразд</t>
  </si>
  <si>
    <t>0804</t>
  </si>
  <si>
    <t>0803</t>
  </si>
  <si>
    <t>0020300</t>
  </si>
  <si>
    <t>0020400</t>
  </si>
  <si>
    <t>001</t>
  </si>
  <si>
    <t>0920300</t>
  </si>
  <si>
    <t>0021100</t>
  </si>
  <si>
    <t>0021200</t>
  </si>
  <si>
    <t>4409900</t>
  </si>
  <si>
    <t>4429900</t>
  </si>
  <si>
    <t>4508500</t>
  </si>
  <si>
    <t>4419900</t>
  </si>
  <si>
    <t>4439900</t>
  </si>
  <si>
    <t>0309</t>
  </si>
  <si>
    <t>2190100</t>
  </si>
  <si>
    <t>2479900</t>
  </si>
  <si>
    <t>5140100</t>
  </si>
  <si>
    <t>4530100</t>
  </si>
  <si>
    <t>006</t>
  </si>
  <si>
    <t>4529900</t>
  </si>
  <si>
    <t>0707</t>
  </si>
  <si>
    <t>0908</t>
  </si>
  <si>
    <t>5129700</t>
  </si>
  <si>
    <t>017</t>
  </si>
  <si>
    <t>1003</t>
  </si>
  <si>
    <t>0501</t>
  </si>
  <si>
    <t>0503</t>
  </si>
  <si>
    <t>6000100</t>
  </si>
  <si>
    <t>6000200</t>
  </si>
  <si>
    <t>6000300</t>
  </si>
  <si>
    <t>6000400</t>
  </si>
  <si>
    <t>6000500</t>
  </si>
  <si>
    <t>0502</t>
  </si>
  <si>
    <t>3510500</t>
  </si>
  <si>
    <t>7950306</t>
  </si>
  <si>
    <t>0412</t>
  </si>
  <si>
    <t>7950506</t>
  </si>
  <si>
    <t>5053700</t>
  </si>
  <si>
    <t>005</t>
  </si>
  <si>
    <t>5223102</t>
  </si>
  <si>
    <t>003</t>
  </si>
  <si>
    <t>7950406</t>
  </si>
  <si>
    <t>7950606</t>
  </si>
  <si>
    <t>7950806</t>
  </si>
  <si>
    <t>7951114</t>
  </si>
  <si>
    <t>1.2.Администрация города</t>
  </si>
  <si>
    <t>4578500</t>
  </si>
  <si>
    <t>в том числе:</t>
  </si>
  <si>
    <t>0000</t>
  </si>
  <si>
    <t>0806</t>
  </si>
  <si>
    <t>к решению Совета народных депутатов</t>
  </si>
  <si>
    <t>МО г. Александров</t>
  </si>
  <si>
    <t>0112</t>
  </si>
  <si>
    <t>0700500</t>
  </si>
  <si>
    <t>013</t>
  </si>
  <si>
    <t>1.5.Мероприятия по гражданской обороне</t>
  </si>
  <si>
    <t>1.6.Обеспечение безопасности людей на водных объектах</t>
  </si>
  <si>
    <t>подключение котельной ВНИИСиМС</t>
  </si>
  <si>
    <t>7951206</t>
  </si>
  <si>
    <t>(тыс.руб.)</t>
  </si>
  <si>
    <t>058</t>
  </si>
  <si>
    <t>ремонт водопроводных и канализационных сетей</t>
  </si>
  <si>
    <t xml:space="preserve">в т.ч. капитальный ремонт </t>
  </si>
  <si>
    <t>0702</t>
  </si>
  <si>
    <t>4239900</t>
  </si>
  <si>
    <t>023</t>
  </si>
  <si>
    <t>167</t>
  </si>
  <si>
    <t>0910</t>
  </si>
  <si>
    <t>1.1.Глава  города</t>
  </si>
  <si>
    <t>1.4.Выполнение других обязательств государства (налог на имущество, транспортный налог)</t>
  </si>
  <si>
    <t>4.2.МОУ ДОД СДЮСШОР по борьбе самбо и дзюдо</t>
  </si>
  <si>
    <t>4.3.МОУ ДОД СДЮСШОР по лыжным гонкам и легкой атлетике им. О.Даниловой</t>
  </si>
  <si>
    <t>3.9.Музей М.А.Цветаевых</t>
  </si>
  <si>
    <t>3.10.Библиотеки</t>
  </si>
  <si>
    <t>3.12.Социально- культурные мероприятия</t>
  </si>
  <si>
    <t>3.8.Александровский художественный музей</t>
  </si>
  <si>
    <t xml:space="preserve">3.1.МОУДОД  "ДШИ" </t>
  </si>
  <si>
    <t>3.3.Александровский центр ремесел</t>
  </si>
  <si>
    <t>3.4.Парк культуры и отдыха</t>
  </si>
  <si>
    <t>3.13.МЦП "Сохранение и развитие культуры Александровского района на 2009-2011 годы"</t>
  </si>
  <si>
    <t xml:space="preserve">3.14.Отдел культуры </t>
  </si>
  <si>
    <t>3.17.МП "Противопожарная безопасность учреждений культуры Александровского района на 2008-2010 годы"</t>
  </si>
  <si>
    <t>3.16.МП "Противопожарная безопасность учреждений культуры г.Александров на 2008-2010 годы"</t>
  </si>
  <si>
    <t>4.1.МОУ ДОД "ЦФК и СД и Ю "Рекорд"</t>
  </si>
  <si>
    <t xml:space="preserve">в т.ч. ремонт МОУДОД  "ДШИ" </t>
  </si>
  <si>
    <t>3.11.МУ "ГАМТД"</t>
  </si>
  <si>
    <t>3.7.МУК ДК "Юбилейный"</t>
  </si>
  <si>
    <t>3.6.ОХК "Зарянка"</t>
  </si>
  <si>
    <t>3.5.ККЗ "Южный"</t>
  </si>
  <si>
    <t>3.2.Клуб "Искож"</t>
  </si>
  <si>
    <t>2.1.Содержание аппарата Совета</t>
  </si>
  <si>
    <t>2.2.Содержание председателя Совета</t>
  </si>
  <si>
    <t>2.3.Содержание депутатов Совета</t>
  </si>
  <si>
    <t>3.13.1.Доля местного бюджета - софинансирование по ВЦП "Сохранение и развитие культуры Владимирской области  на 2009-2011 годы"</t>
  </si>
  <si>
    <t xml:space="preserve">3.15.Бухгалтерия </t>
  </si>
  <si>
    <t>1.3.Резервный фонд главы города</t>
  </si>
  <si>
    <t>7951309</t>
  </si>
  <si>
    <t>7950909</t>
  </si>
  <si>
    <t>7951409</t>
  </si>
  <si>
    <t>7951513</t>
  </si>
  <si>
    <t>4.4.Отдел по физической культуре и спорту</t>
  </si>
  <si>
    <t>4.5.Отдел по развитию туризма</t>
  </si>
  <si>
    <t xml:space="preserve">4.6.Бухгалтерия </t>
  </si>
  <si>
    <t>4.7.Программа развития туризма в Александровском районе на 2008-2009 годы</t>
  </si>
  <si>
    <t>в т.ч.: расходы на осуществление полномочий, переданных из муниципального района</t>
  </si>
  <si>
    <t>в т.ч.: капитальный ремонт МУ "Детский оздоровительный лагерь "Берендей"</t>
  </si>
  <si>
    <t>7950106</t>
  </si>
  <si>
    <t>7950706</t>
  </si>
  <si>
    <t>Уточненный план</t>
  </si>
  <si>
    <t>Исполнено</t>
  </si>
  <si>
    <t>% исполнения</t>
  </si>
  <si>
    <t>ИТОГО РАСХОДОВ</t>
  </si>
  <si>
    <t>0107</t>
  </si>
  <si>
    <t>0200002</t>
  </si>
  <si>
    <t>0111</t>
  </si>
  <si>
    <t>0650300</t>
  </si>
  <si>
    <t>0029900</t>
  </si>
  <si>
    <t>3400300</t>
  </si>
  <si>
    <t>4310100</t>
  </si>
  <si>
    <t>1. Администрация муниципального образования город Александров Владимирской области</t>
  </si>
  <si>
    <t>2. Совет народных депутатов муниципального образования город Александров Владимирской области</t>
  </si>
  <si>
    <t xml:space="preserve">3. Муниципальное учреждение "Комитет по культуре города Александрова" </t>
  </si>
  <si>
    <t>4.Муниципальное учреждение "Комитет по физической культуре и спорту города Александрова Владимирской области"</t>
  </si>
  <si>
    <t>1.9. МЦП "Обеспечение территории Александровского района документами территориального планирования (2007-2010 года)"</t>
  </si>
  <si>
    <t>3500300</t>
  </si>
  <si>
    <t>1020102</t>
  </si>
  <si>
    <t>3400702</t>
  </si>
  <si>
    <t>1.7. Мероприятия по землеустройству и землепользованию</t>
  </si>
  <si>
    <t>1.11. ГЦП "Реконструкция и капитальный ремонт жилищного фонда на 2008-2015 годы"</t>
  </si>
  <si>
    <t>1.10. Мероприятия в области жилищного хозяйства</t>
  </si>
  <si>
    <t>1.12. МП "Развитие лифтового хозяйства города Александров на 2009-2011 годы"</t>
  </si>
  <si>
    <t>1.13. Бюджетные инвестиции в объекты капитального строительства собственности муниципальных образований</t>
  </si>
  <si>
    <t>1.14. Закупка автотранспортных средств и коммунальной техники</t>
  </si>
  <si>
    <t>1.15.Мероприятия в области коммунального хозяйства</t>
  </si>
  <si>
    <t>1.16. Мероприятия в области коммунального хозяйства (разработка проектно-сметной документации, в т.ч.  ПСД по дорогам 1972,0)</t>
  </si>
  <si>
    <t>1.17. МЦП "Модернизация и реконструкция систем водоснабжения и водоотведения 
г. Александров на 2009-2011 годы"</t>
  </si>
  <si>
    <t>1.18. МЦП "Модернизация систем теплоснабжения г.Александров на 2009-2011 г.г."</t>
  </si>
  <si>
    <t>1.19. Уличное освещение (в т.ч. содержание сетей уличного освещения 1203,0 )</t>
  </si>
  <si>
    <t>1.20. Содержание автомобильных дорог и инженерных сооружений на них в границах городского поселения в рамках благоустрой ства, в т.ч. в рамках Программы по обеспечению безопасности дорожного движения по Александровскому району на 2007-2010 годы  - 2000,0 тыс.руб.</t>
  </si>
  <si>
    <t>1.22. Озеленение</t>
  </si>
  <si>
    <t>1.23. Организация и содержание мест захоронения</t>
  </si>
  <si>
    <t>1.24. Прочие мероприятия по благоустройству городского поселения</t>
  </si>
  <si>
    <t xml:space="preserve">1.25. Муниципальная целевая программа "Приведение в нормативное состояние улично-дорожной сети и объектов благоустройства муниципального образования город Александров в 2009-2011 г.г."" </t>
  </si>
  <si>
    <t>1.26. МП "Реконструкция и модернизация контейнерных площадок для сбора твердых бытовых отходов на 2009-2011 годы"</t>
  </si>
  <si>
    <t>1.27. МП "Улучшение демографической ситуации в муниципальном образовании город Александров на 2009-2011 годы"</t>
  </si>
  <si>
    <t>1.28.Муниципальная инвестиционная программа развития сетей уличного освещения г.Александрова  на 2009-2011 г.г. "Светлый город"</t>
  </si>
  <si>
    <t>1.29. Молодежная политика</t>
  </si>
  <si>
    <t>1.30. Телевидение и радиовещание (оплата информационных услуг)</t>
  </si>
  <si>
    <t>1.31. Периодические издания, учрежденные органами законадательной и исполнительной власти (опубликование официальных материалов)</t>
  </si>
  <si>
    <t>1.32.Мероприятия в области физической культуры и спорта</t>
  </si>
  <si>
    <t>1.33. Социальное обеспечение населения</t>
  </si>
  <si>
    <t>1.34. Мероприятия в области социальной политики</t>
  </si>
  <si>
    <t>1.35. Межбюджетные трансферты</t>
  </si>
  <si>
    <t>1.35.1.Аварийно- спасательное формирование</t>
  </si>
  <si>
    <t>1.35.2.Выполнение полномочий по исполнению бюджета</t>
  </si>
  <si>
    <t>1.36.Проведение выборов в представительные органы муниципального образования</t>
  </si>
  <si>
    <t>1.37.Процентные платежи по муниципальному долгу</t>
  </si>
  <si>
    <t>1.38.МУ "Отдел по управлению имуществом и землеустройству администрации МО г.Александров"</t>
  </si>
  <si>
    <t>1.8.Областная целевая программа "Обеспечение территории Владимирской области документами территориального планирования (2009-2012 годы)"</t>
  </si>
  <si>
    <t>в т.ч.: за счет субсидии по ОЦП "Обеспечение территории Владимирской области документами территориального планирования (2009-2012 годы)"</t>
  </si>
  <si>
    <t>1.33.1. Пособия по социальной помощи населению (обеспечение равной доступности услуг общественного транспорта)</t>
  </si>
  <si>
    <t>приобретение спецтехники коммунального назначения</t>
  </si>
  <si>
    <t>3.18. Мероприятия в области социальной политики</t>
  </si>
  <si>
    <t>4.9. Мероприятия в области социальной политики</t>
  </si>
  <si>
    <t xml:space="preserve">4.8. Мероприятия по физической культуре и спорту </t>
  </si>
  <si>
    <t>теплотрасса музей Первушина</t>
  </si>
  <si>
    <t>Приложение № 2</t>
  </si>
  <si>
    <t>Исполнение бюджета муниципального образования город  Александров на 2009 год по ведомственной структуре расходов</t>
  </si>
  <si>
    <r>
      <t xml:space="preserve">1.21. Содержание автомобильных дорог и инженерных сооружений на них в границах городского поселения в рамках благоустройства </t>
    </r>
    <r>
      <rPr>
        <b/>
        <sz val="10"/>
        <rFont val="Arial Cyr"/>
        <family val="2"/>
      </rPr>
      <t>(текущий ремонт дорог</t>
    </r>
    <r>
      <rPr>
        <sz val="10"/>
        <rFont val="Arial Cyr"/>
        <family val="2"/>
      </rPr>
      <t>) в рамках Программы по обеспечению безопасности дорожного движения по Александровскому району на 2007-2010 годы</t>
    </r>
  </si>
  <si>
    <t>от17.09.2010 г.  №  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</si>
</sst>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&quot;р.&quot;"/>
    <numFmt numFmtId="171" formatCode="#,##0.0"/>
    <numFmt numFmtId="172" formatCode="0.00000"/>
  </numFmts>
  <fonts count="43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9" fontId="0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9" fontId="1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 horizontal="right"/>
    </xf>
    <xf numFmtId="169" fontId="6" fillId="0" borderId="10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169" fontId="2" fillId="0" borderId="0" xfId="0" applyNumberFormat="1" applyFont="1" applyAlignment="1">
      <alignment horizontal="right"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69" fontId="8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vertical="justify" wrapText="1"/>
    </xf>
    <xf numFmtId="49" fontId="0" fillId="0" borderId="10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vertical="justify" wrapText="1"/>
    </xf>
    <xf numFmtId="14" fontId="0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vertical="justify" wrapText="1"/>
    </xf>
    <xf numFmtId="14" fontId="8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69" fontId="2" fillId="0" borderId="10" xfId="0" applyNumberFormat="1" applyFont="1" applyFill="1" applyBorder="1" applyAlignment="1">
      <alignment horizontal="right"/>
    </xf>
    <xf numFmtId="16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36.875" style="30" customWidth="1"/>
    <col min="2" max="2" width="5.125" style="18" customWidth="1"/>
    <col min="3" max="3" width="6.125" style="18" customWidth="1"/>
    <col min="4" max="4" width="9.00390625" style="18" customWidth="1"/>
    <col min="5" max="5" width="5.375" style="18" customWidth="1"/>
    <col min="6" max="6" width="12.75390625" style="59" customWidth="1"/>
    <col min="7" max="7" width="13.125" style="59" customWidth="1"/>
    <col min="8" max="8" width="5.75390625" style="18" customWidth="1"/>
  </cols>
  <sheetData>
    <row r="1" spans="2:8" ht="12.75">
      <c r="B1" s="31"/>
      <c r="C1" s="63" t="s">
        <v>181</v>
      </c>
      <c r="D1" s="63"/>
      <c r="E1" s="63"/>
      <c r="F1" s="63"/>
      <c r="G1" s="63"/>
      <c r="H1" s="63"/>
    </row>
    <row r="2" spans="2:8" ht="15.75" customHeight="1">
      <c r="B2" s="64" t="s">
        <v>65</v>
      </c>
      <c r="C2" s="64"/>
      <c r="D2" s="64"/>
      <c r="E2" s="64"/>
      <c r="F2" s="64"/>
      <c r="G2" s="64"/>
      <c r="H2" s="64"/>
    </row>
    <row r="3" spans="2:8" ht="15" customHeight="1">
      <c r="B3" s="31"/>
      <c r="C3" s="64" t="s">
        <v>66</v>
      </c>
      <c r="D3" s="64"/>
      <c r="E3" s="64"/>
      <c r="F3" s="64"/>
      <c r="G3" s="64"/>
      <c r="H3" s="64"/>
    </row>
    <row r="4" spans="2:8" ht="15" customHeight="1">
      <c r="B4" s="31"/>
      <c r="C4" s="64" t="s">
        <v>184</v>
      </c>
      <c r="D4" s="64"/>
      <c r="E4" s="64"/>
      <c r="F4" s="64"/>
      <c r="G4" s="64"/>
      <c r="H4" s="64"/>
    </row>
    <row r="6" spans="1:8" ht="35.25" customHeight="1">
      <c r="A6" s="62" t="s">
        <v>182</v>
      </c>
      <c r="B6" s="62"/>
      <c r="C6" s="62"/>
      <c r="D6" s="62"/>
      <c r="E6" s="62"/>
      <c r="F6" s="62"/>
      <c r="G6" s="62"/>
      <c r="H6" s="62"/>
    </row>
    <row r="7" spans="5:8" ht="12.75">
      <c r="E7" s="21"/>
      <c r="F7" s="32"/>
      <c r="G7" s="61" t="s">
        <v>74</v>
      </c>
      <c r="H7" s="61"/>
    </row>
    <row r="8" spans="1:8" ht="45.75" customHeight="1">
      <c r="A8" s="16" t="s">
        <v>9</v>
      </c>
      <c r="B8" s="16" t="s">
        <v>4</v>
      </c>
      <c r="C8" s="16" t="s">
        <v>14</v>
      </c>
      <c r="D8" s="16" t="s">
        <v>8</v>
      </c>
      <c r="E8" s="16" t="s">
        <v>5</v>
      </c>
      <c r="F8" s="27" t="s">
        <v>123</v>
      </c>
      <c r="G8" s="27" t="s">
        <v>124</v>
      </c>
      <c r="H8" s="16" t="s">
        <v>125</v>
      </c>
    </row>
    <row r="9" spans="1:8" ht="11.2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28">
        <v>7</v>
      </c>
      <c r="G9" s="29">
        <v>8</v>
      </c>
      <c r="H9" s="15">
        <v>9</v>
      </c>
    </row>
    <row r="10" spans="1:8" ht="11.25" customHeight="1">
      <c r="A10" s="1"/>
      <c r="B10" s="1"/>
      <c r="C10" s="1"/>
      <c r="D10" s="1"/>
      <c r="E10" s="1"/>
      <c r="F10" s="22"/>
      <c r="G10" s="26"/>
      <c r="H10" s="33"/>
    </row>
    <row r="11" spans="1:8" s="21" customFormat="1" ht="38.25">
      <c r="A11" s="5" t="s">
        <v>134</v>
      </c>
      <c r="B11" s="7">
        <v>303</v>
      </c>
      <c r="C11" s="10" t="s">
        <v>63</v>
      </c>
      <c r="D11" s="10" t="s">
        <v>13</v>
      </c>
      <c r="E11" s="10" t="s">
        <v>10</v>
      </c>
      <c r="F11" s="23">
        <f>SUM(F13+F15+F17+F19+F21+F23+F27+F30+F63+F65+F67+F69+F72+F75+F77,F81:F86,F25,F32,F33,F34,F36,F39,F42,F43,F44,F47,F52,F53,F54,F55,F56,F57,F58,F59,F60,F61)</f>
        <v>215253.86998000002</v>
      </c>
      <c r="G11" s="23">
        <f>SUM(G13+G15+G17+G19+G21+G23+G27+G30+G63+G65+G67+G69+G72+G75+G77,G81:G86,G25,G32,G33,G34,G36,G39,G42,G43,G44,G47,G52,G53,G54,G55,G56,G57,G58,G59,G60,G61)</f>
        <v>183788.22150999997</v>
      </c>
      <c r="H11" s="20">
        <f>IF(OR(F11=0,G11=0),"",G11/F11)</f>
        <v>0.8538207537317511</v>
      </c>
    </row>
    <row r="12" spans="1:8" ht="12" customHeight="1">
      <c r="A12" s="5"/>
      <c r="B12" s="7"/>
      <c r="C12" s="7"/>
      <c r="D12" s="7"/>
      <c r="E12" s="7"/>
      <c r="F12" s="23"/>
      <c r="G12" s="26"/>
      <c r="H12" s="19">
        <f aca="true" t="shared" si="0" ref="H12:H78">IF(OR(F12=0,G12=0),"",G12/F12)</f>
      </c>
    </row>
    <row r="13" spans="1:8" s="8" customFormat="1" ht="12.75">
      <c r="A13" s="17" t="s">
        <v>83</v>
      </c>
      <c r="B13" s="34">
        <v>303</v>
      </c>
      <c r="C13" s="35" t="s">
        <v>0</v>
      </c>
      <c r="D13" s="35" t="s">
        <v>17</v>
      </c>
      <c r="E13" s="36" t="s">
        <v>12</v>
      </c>
      <c r="F13" s="26">
        <v>916.907</v>
      </c>
      <c r="G13" s="26">
        <v>916.2605</v>
      </c>
      <c r="H13" s="19">
        <f t="shared" si="0"/>
        <v>0.999294912133946</v>
      </c>
    </row>
    <row r="14" spans="1:8" s="9" customFormat="1" ht="12" customHeight="1">
      <c r="A14" s="17"/>
      <c r="B14" s="34"/>
      <c r="C14" s="35"/>
      <c r="D14" s="35"/>
      <c r="E14" s="36"/>
      <c r="F14" s="26"/>
      <c r="G14" s="26"/>
      <c r="H14" s="19">
        <f t="shared" si="0"/>
      </c>
    </row>
    <row r="15" spans="1:8" s="9" customFormat="1" ht="14.25" customHeight="1">
      <c r="A15" s="17" t="s">
        <v>60</v>
      </c>
      <c r="B15" s="34">
        <v>303</v>
      </c>
      <c r="C15" s="35" t="s">
        <v>2</v>
      </c>
      <c r="D15" s="35" t="s">
        <v>18</v>
      </c>
      <c r="E15" s="36" t="s">
        <v>12</v>
      </c>
      <c r="F15" s="26">
        <v>18463.531</v>
      </c>
      <c r="G15" s="26">
        <v>18416.42898</v>
      </c>
      <c r="H15" s="19">
        <f t="shared" si="0"/>
        <v>0.9974489159197123</v>
      </c>
    </row>
    <row r="16" spans="1:8" s="9" customFormat="1" ht="12" customHeight="1">
      <c r="A16" s="17"/>
      <c r="B16" s="34"/>
      <c r="C16" s="35"/>
      <c r="D16" s="35"/>
      <c r="E16" s="36"/>
      <c r="F16" s="26"/>
      <c r="G16" s="26"/>
      <c r="H16" s="19">
        <f t="shared" si="0"/>
      </c>
    </row>
    <row r="17" spans="1:8" s="9" customFormat="1" ht="14.25" customHeight="1">
      <c r="A17" s="17" t="s">
        <v>110</v>
      </c>
      <c r="B17" s="34">
        <v>303</v>
      </c>
      <c r="C17" s="35" t="s">
        <v>67</v>
      </c>
      <c r="D17" s="35" t="s">
        <v>68</v>
      </c>
      <c r="E17" s="36" t="s">
        <v>69</v>
      </c>
      <c r="F17" s="26">
        <v>283.705</v>
      </c>
      <c r="G17" s="26">
        <v>0</v>
      </c>
      <c r="H17" s="19">
        <v>0</v>
      </c>
    </row>
    <row r="18" spans="1:8" s="9" customFormat="1" ht="12" customHeight="1">
      <c r="A18" s="17"/>
      <c r="B18" s="34"/>
      <c r="C18" s="35"/>
      <c r="D18" s="35"/>
      <c r="E18" s="36"/>
      <c r="F18" s="26"/>
      <c r="G18" s="26"/>
      <c r="H18" s="19">
        <f t="shared" si="0"/>
      </c>
    </row>
    <row r="19" spans="1:8" s="11" customFormat="1" ht="38.25">
      <c r="A19" s="17" t="s">
        <v>84</v>
      </c>
      <c r="B19" s="36" t="s">
        <v>1</v>
      </c>
      <c r="C19" s="36" t="s">
        <v>11</v>
      </c>
      <c r="D19" s="36" t="s">
        <v>20</v>
      </c>
      <c r="E19" s="36" t="s">
        <v>12</v>
      </c>
      <c r="F19" s="26">
        <v>466.79</v>
      </c>
      <c r="G19" s="26">
        <v>260</v>
      </c>
      <c r="H19" s="19">
        <f t="shared" si="0"/>
        <v>0.5569956511493391</v>
      </c>
    </row>
    <row r="20" spans="1:8" s="11" customFormat="1" ht="12.75">
      <c r="A20" s="17"/>
      <c r="B20" s="36"/>
      <c r="C20" s="36"/>
      <c r="D20" s="36"/>
      <c r="E20" s="36"/>
      <c r="F20" s="26"/>
      <c r="G20" s="26"/>
      <c r="H20" s="19">
        <f t="shared" si="0"/>
      </c>
    </row>
    <row r="21" spans="1:8" s="9" customFormat="1" ht="14.25" customHeight="1">
      <c r="A21" s="17" t="s">
        <v>70</v>
      </c>
      <c r="B21" s="34">
        <v>303</v>
      </c>
      <c r="C21" s="36" t="s">
        <v>28</v>
      </c>
      <c r="D21" s="36" t="s">
        <v>29</v>
      </c>
      <c r="E21" s="36" t="s">
        <v>12</v>
      </c>
      <c r="F21" s="26">
        <v>92</v>
      </c>
      <c r="G21" s="26">
        <v>88.694</v>
      </c>
      <c r="H21" s="19">
        <f t="shared" si="0"/>
        <v>0.9640652173913044</v>
      </c>
    </row>
    <row r="22" spans="1:8" s="11" customFormat="1" ht="12.75">
      <c r="A22" s="17"/>
      <c r="B22" s="36"/>
      <c r="C22" s="36"/>
      <c r="D22" s="36"/>
      <c r="E22" s="36"/>
      <c r="F22" s="26"/>
      <c r="G22" s="26"/>
      <c r="H22" s="19">
        <f t="shared" si="0"/>
      </c>
    </row>
    <row r="23" spans="1:8" s="9" customFormat="1" ht="23.25" customHeight="1">
      <c r="A23" s="17" t="s">
        <v>71</v>
      </c>
      <c r="B23" s="34">
        <v>303</v>
      </c>
      <c r="C23" s="36" t="s">
        <v>28</v>
      </c>
      <c r="D23" s="36" t="s">
        <v>30</v>
      </c>
      <c r="E23" s="36" t="s">
        <v>12</v>
      </c>
      <c r="F23" s="26">
        <v>86</v>
      </c>
      <c r="G23" s="26">
        <v>0</v>
      </c>
      <c r="H23" s="19">
        <v>0</v>
      </c>
    </row>
    <row r="24" spans="1:8" ht="12" customHeight="1">
      <c r="A24" s="17"/>
      <c r="B24" s="34"/>
      <c r="C24" s="35"/>
      <c r="D24" s="35"/>
      <c r="E24" s="36"/>
      <c r="F24" s="26"/>
      <c r="G24" s="26"/>
      <c r="H24" s="19">
        <f t="shared" si="0"/>
      </c>
    </row>
    <row r="25" spans="1:8" ht="24.75" customHeight="1">
      <c r="A25" s="17" t="s">
        <v>142</v>
      </c>
      <c r="B25" s="34">
        <v>303</v>
      </c>
      <c r="C25" s="35" t="s">
        <v>50</v>
      </c>
      <c r="D25" s="35" t="s">
        <v>132</v>
      </c>
      <c r="E25" s="36" t="s">
        <v>12</v>
      </c>
      <c r="F25" s="26">
        <v>1100</v>
      </c>
      <c r="G25" s="26">
        <v>0</v>
      </c>
      <c r="H25" s="19">
        <v>0</v>
      </c>
    </row>
    <row r="26" spans="1:8" ht="12" customHeight="1">
      <c r="A26" s="17"/>
      <c r="B26" s="34"/>
      <c r="C26" s="35"/>
      <c r="D26" s="35"/>
      <c r="E26" s="36"/>
      <c r="F26" s="26"/>
      <c r="G26" s="26"/>
      <c r="H26" s="19"/>
    </row>
    <row r="27" spans="1:8" s="8" customFormat="1" ht="51.75" customHeight="1">
      <c r="A27" s="17" t="s">
        <v>173</v>
      </c>
      <c r="B27" s="36" t="s">
        <v>1</v>
      </c>
      <c r="C27" s="36" t="s">
        <v>50</v>
      </c>
      <c r="D27" s="36" t="s">
        <v>54</v>
      </c>
      <c r="E27" s="36" t="s">
        <v>12</v>
      </c>
      <c r="F27" s="26">
        <v>800</v>
      </c>
      <c r="G27" s="26">
        <v>625</v>
      </c>
      <c r="H27" s="19">
        <f t="shared" si="0"/>
        <v>0.78125</v>
      </c>
    </row>
    <row r="28" spans="1:8" s="12" customFormat="1" ht="63" customHeight="1">
      <c r="A28" s="37" t="s">
        <v>174</v>
      </c>
      <c r="B28" s="38" t="s">
        <v>1</v>
      </c>
      <c r="C28" s="38" t="s">
        <v>50</v>
      </c>
      <c r="D28" s="38" t="s">
        <v>54</v>
      </c>
      <c r="E28" s="38" t="s">
        <v>12</v>
      </c>
      <c r="F28" s="39">
        <v>800</v>
      </c>
      <c r="G28" s="39">
        <v>625</v>
      </c>
      <c r="H28" s="19">
        <f t="shared" si="0"/>
        <v>0.78125</v>
      </c>
    </row>
    <row r="29" spans="1:8" ht="12" customHeight="1">
      <c r="A29" s="37"/>
      <c r="B29" s="38"/>
      <c r="C29" s="38"/>
      <c r="D29" s="38"/>
      <c r="E29" s="38"/>
      <c r="F29" s="39"/>
      <c r="G29" s="26"/>
      <c r="H29" s="19">
        <f t="shared" si="0"/>
      </c>
    </row>
    <row r="30" spans="1:8" s="8" customFormat="1" ht="51" customHeight="1">
      <c r="A30" s="17" t="s">
        <v>138</v>
      </c>
      <c r="B30" s="36" t="s">
        <v>1</v>
      </c>
      <c r="C30" s="36" t="s">
        <v>50</v>
      </c>
      <c r="D30" s="36" t="s">
        <v>59</v>
      </c>
      <c r="E30" s="36" t="s">
        <v>12</v>
      </c>
      <c r="F30" s="26">
        <v>800</v>
      </c>
      <c r="G30" s="26">
        <v>625</v>
      </c>
      <c r="H30" s="19">
        <f t="shared" si="0"/>
        <v>0.78125</v>
      </c>
    </row>
    <row r="31" spans="1:8" ht="12.75" customHeight="1">
      <c r="A31" s="17"/>
      <c r="B31" s="36"/>
      <c r="C31" s="36"/>
      <c r="D31" s="36"/>
      <c r="E31" s="36"/>
      <c r="F31" s="26"/>
      <c r="G31" s="26"/>
      <c r="H31" s="19">
        <f t="shared" si="0"/>
      </c>
    </row>
    <row r="32" spans="1:8" s="8" customFormat="1" ht="24.75" customHeight="1">
      <c r="A32" s="17" t="s">
        <v>144</v>
      </c>
      <c r="B32" s="36" t="s">
        <v>1</v>
      </c>
      <c r="C32" s="36" t="s">
        <v>40</v>
      </c>
      <c r="D32" s="36" t="s">
        <v>139</v>
      </c>
      <c r="E32" s="36" t="s">
        <v>12</v>
      </c>
      <c r="F32" s="26">
        <v>1700</v>
      </c>
      <c r="G32" s="26">
        <v>1349.73636</v>
      </c>
      <c r="H32" s="19">
        <f t="shared" si="0"/>
        <v>0.7939625647058824</v>
      </c>
    </row>
    <row r="33" spans="1:8" s="14" customFormat="1" ht="36" customHeight="1">
      <c r="A33" s="40" t="s">
        <v>143</v>
      </c>
      <c r="B33" s="41" t="s">
        <v>1</v>
      </c>
      <c r="C33" s="41" t="s">
        <v>40</v>
      </c>
      <c r="D33" s="41" t="s">
        <v>121</v>
      </c>
      <c r="E33" s="41" t="s">
        <v>33</v>
      </c>
      <c r="F33" s="42">
        <v>30527.21</v>
      </c>
      <c r="G33" s="42">
        <v>26971.16202</v>
      </c>
      <c r="H33" s="19">
        <f t="shared" si="0"/>
        <v>0.8835121853585702</v>
      </c>
    </row>
    <row r="34" spans="1:8" s="14" customFormat="1" ht="25.5" customHeight="1">
      <c r="A34" s="40" t="s">
        <v>145</v>
      </c>
      <c r="B34" s="41" t="s">
        <v>1</v>
      </c>
      <c r="C34" s="41" t="s">
        <v>40</v>
      </c>
      <c r="D34" s="41" t="s">
        <v>122</v>
      </c>
      <c r="E34" s="41" t="s">
        <v>33</v>
      </c>
      <c r="F34" s="42">
        <v>4145.839</v>
      </c>
      <c r="G34" s="42">
        <v>4095.02952</v>
      </c>
      <c r="H34" s="19">
        <f t="shared" si="0"/>
        <v>0.9877444637864616</v>
      </c>
    </row>
    <row r="35" spans="1:8" ht="12" customHeight="1">
      <c r="A35" s="43"/>
      <c r="B35" s="36"/>
      <c r="C35" s="36"/>
      <c r="D35" s="36"/>
      <c r="E35" s="36"/>
      <c r="F35" s="26"/>
      <c r="G35" s="26"/>
      <c r="H35" s="19">
        <f t="shared" si="0"/>
      </c>
    </row>
    <row r="36" spans="1:8" s="8" customFormat="1" ht="50.25" customHeight="1">
      <c r="A36" s="44" t="s">
        <v>146</v>
      </c>
      <c r="B36" s="36" t="s">
        <v>1</v>
      </c>
      <c r="C36" s="36" t="s">
        <v>47</v>
      </c>
      <c r="D36" s="36" t="s">
        <v>140</v>
      </c>
      <c r="E36" s="36" t="s">
        <v>55</v>
      </c>
      <c r="F36" s="26">
        <v>11902.8368</v>
      </c>
      <c r="G36" s="26">
        <v>10112.5</v>
      </c>
      <c r="H36" s="19">
        <f t="shared" si="0"/>
        <v>0.8495873857566459</v>
      </c>
    </row>
    <row r="37" spans="1:8" s="8" customFormat="1" ht="16.5" customHeight="1">
      <c r="A37" s="45" t="s">
        <v>62</v>
      </c>
      <c r="B37" s="36"/>
      <c r="C37" s="36"/>
      <c r="D37" s="36"/>
      <c r="E37" s="36"/>
      <c r="F37" s="26"/>
      <c r="G37" s="26"/>
      <c r="H37" s="19">
        <f t="shared" si="0"/>
      </c>
    </row>
    <row r="38" spans="1:8" s="8" customFormat="1" ht="24" customHeight="1">
      <c r="A38" s="46" t="s">
        <v>176</v>
      </c>
      <c r="B38" s="38" t="s">
        <v>1</v>
      </c>
      <c r="C38" s="38" t="s">
        <v>47</v>
      </c>
      <c r="D38" s="38" t="s">
        <v>140</v>
      </c>
      <c r="E38" s="38" t="s">
        <v>55</v>
      </c>
      <c r="F38" s="39">
        <v>10112.5</v>
      </c>
      <c r="G38" s="39">
        <v>10112.5</v>
      </c>
      <c r="H38" s="19">
        <f t="shared" si="0"/>
        <v>1</v>
      </c>
    </row>
    <row r="39" spans="1:8" s="8" customFormat="1" ht="25.5" customHeight="1">
      <c r="A39" s="44" t="s">
        <v>147</v>
      </c>
      <c r="B39" s="36" t="s">
        <v>1</v>
      </c>
      <c r="C39" s="36" t="s">
        <v>47</v>
      </c>
      <c r="D39" s="36" t="s">
        <v>141</v>
      </c>
      <c r="E39" s="36" t="s">
        <v>55</v>
      </c>
      <c r="F39" s="26">
        <v>23595.8</v>
      </c>
      <c r="G39" s="26">
        <v>23595.8</v>
      </c>
      <c r="H39" s="19">
        <f t="shared" si="0"/>
        <v>1</v>
      </c>
    </row>
    <row r="40" spans="1:8" s="8" customFormat="1" ht="17.25" customHeight="1">
      <c r="A40" s="45" t="s">
        <v>62</v>
      </c>
      <c r="B40" s="36"/>
      <c r="C40" s="36"/>
      <c r="D40" s="36"/>
      <c r="E40" s="36"/>
      <c r="F40" s="26"/>
      <c r="G40" s="26"/>
      <c r="H40" s="19">
        <f t="shared" si="0"/>
      </c>
    </row>
    <row r="41" spans="1:8" s="8" customFormat="1" ht="24" customHeight="1">
      <c r="A41" s="46" t="s">
        <v>176</v>
      </c>
      <c r="B41" s="36" t="s">
        <v>1</v>
      </c>
      <c r="C41" s="36" t="s">
        <v>47</v>
      </c>
      <c r="D41" s="36" t="s">
        <v>141</v>
      </c>
      <c r="E41" s="36" t="s">
        <v>55</v>
      </c>
      <c r="F41" s="26">
        <v>23595.8</v>
      </c>
      <c r="G41" s="26">
        <v>23595.8</v>
      </c>
      <c r="H41" s="19">
        <f t="shared" si="0"/>
        <v>1</v>
      </c>
    </row>
    <row r="42" spans="1:8" s="8" customFormat="1" ht="27.75" customHeight="1">
      <c r="A42" s="44" t="s">
        <v>148</v>
      </c>
      <c r="B42" s="36" t="s">
        <v>1</v>
      </c>
      <c r="C42" s="36" t="s">
        <v>47</v>
      </c>
      <c r="D42" s="36" t="s">
        <v>48</v>
      </c>
      <c r="E42" s="36" t="s">
        <v>33</v>
      </c>
      <c r="F42" s="26">
        <v>6000</v>
      </c>
      <c r="G42" s="26">
        <v>6000</v>
      </c>
      <c r="H42" s="19">
        <f t="shared" si="0"/>
        <v>1</v>
      </c>
    </row>
    <row r="43" spans="1:8" s="11" customFormat="1" ht="52.5" customHeight="1">
      <c r="A43" s="43" t="s">
        <v>149</v>
      </c>
      <c r="B43" s="36" t="s">
        <v>1</v>
      </c>
      <c r="C43" s="36" t="s">
        <v>47</v>
      </c>
      <c r="D43" s="36" t="s">
        <v>48</v>
      </c>
      <c r="E43" s="36" t="s">
        <v>12</v>
      </c>
      <c r="F43" s="26">
        <v>4582.323</v>
      </c>
      <c r="G43" s="26">
        <v>3027.12444</v>
      </c>
      <c r="H43" s="19">
        <f t="shared" si="0"/>
        <v>0.6606091364576439</v>
      </c>
    </row>
    <row r="44" spans="1:8" s="11" customFormat="1" ht="37.5" customHeight="1">
      <c r="A44" s="43" t="s">
        <v>150</v>
      </c>
      <c r="B44" s="36" t="s">
        <v>1</v>
      </c>
      <c r="C44" s="36" t="s">
        <v>47</v>
      </c>
      <c r="D44" s="36" t="s">
        <v>56</v>
      </c>
      <c r="E44" s="36" t="s">
        <v>55</v>
      </c>
      <c r="F44" s="26">
        <v>1000</v>
      </c>
      <c r="G44" s="26">
        <v>830.028</v>
      </c>
      <c r="H44" s="19">
        <f t="shared" si="0"/>
        <v>0.830028</v>
      </c>
    </row>
    <row r="45" spans="1:8" s="12" customFormat="1" ht="12.75">
      <c r="A45" s="45" t="s">
        <v>62</v>
      </c>
      <c r="B45" s="38"/>
      <c r="C45" s="38"/>
      <c r="D45" s="38"/>
      <c r="E45" s="38"/>
      <c r="F45" s="39"/>
      <c r="G45" s="39"/>
      <c r="H45" s="19">
        <f t="shared" si="0"/>
      </c>
    </row>
    <row r="46" spans="1:8" s="12" customFormat="1" ht="24.75" customHeight="1">
      <c r="A46" s="45" t="s">
        <v>76</v>
      </c>
      <c r="B46" s="38" t="s">
        <v>1</v>
      </c>
      <c r="C46" s="38" t="s">
        <v>47</v>
      </c>
      <c r="D46" s="38" t="s">
        <v>56</v>
      </c>
      <c r="E46" s="38" t="s">
        <v>55</v>
      </c>
      <c r="F46" s="39">
        <v>1000</v>
      </c>
      <c r="G46" s="39">
        <v>830.028</v>
      </c>
      <c r="H46" s="19">
        <f t="shared" si="0"/>
        <v>0.830028</v>
      </c>
    </row>
    <row r="47" spans="1:8" s="11" customFormat="1" ht="36.75" customHeight="1">
      <c r="A47" s="47" t="s">
        <v>151</v>
      </c>
      <c r="B47" s="36" t="s">
        <v>1</v>
      </c>
      <c r="C47" s="36" t="s">
        <v>47</v>
      </c>
      <c r="D47" s="36" t="s">
        <v>51</v>
      </c>
      <c r="E47" s="36" t="s">
        <v>55</v>
      </c>
      <c r="F47" s="26">
        <v>17000</v>
      </c>
      <c r="G47" s="26">
        <v>16840</v>
      </c>
      <c r="H47" s="19">
        <f t="shared" si="0"/>
        <v>0.9905882352941177</v>
      </c>
    </row>
    <row r="48" spans="1:8" s="12" customFormat="1" ht="11.25" customHeight="1">
      <c r="A48" s="45" t="s">
        <v>62</v>
      </c>
      <c r="B48" s="38"/>
      <c r="C48" s="38"/>
      <c r="D48" s="38"/>
      <c r="E48" s="38"/>
      <c r="F48" s="39"/>
      <c r="G48" s="39"/>
      <c r="H48" s="19">
        <f t="shared" si="0"/>
      </c>
    </row>
    <row r="49" spans="1:8" s="12" customFormat="1" ht="14.25" customHeight="1">
      <c r="A49" s="45" t="s">
        <v>72</v>
      </c>
      <c r="B49" s="38" t="s">
        <v>1</v>
      </c>
      <c r="C49" s="38" t="s">
        <v>47</v>
      </c>
      <c r="D49" s="38" t="s">
        <v>51</v>
      </c>
      <c r="E49" s="38" t="s">
        <v>55</v>
      </c>
      <c r="F49" s="39">
        <v>16660</v>
      </c>
      <c r="G49" s="39">
        <v>16500</v>
      </c>
      <c r="H49" s="19">
        <f t="shared" si="0"/>
        <v>0.9903961584633854</v>
      </c>
    </row>
    <row r="50" spans="1:8" s="12" customFormat="1" ht="14.25" customHeight="1">
      <c r="A50" s="45" t="s">
        <v>180</v>
      </c>
      <c r="B50" s="38" t="s">
        <v>1</v>
      </c>
      <c r="C50" s="38" t="s">
        <v>47</v>
      </c>
      <c r="D50" s="38" t="s">
        <v>51</v>
      </c>
      <c r="E50" s="38" t="s">
        <v>12</v>
      </c>
      <c r="F50" s="39">
        <v>340</v>
      </c>
      <c r="G50" s="39">
        <v>340</v>
      </c>
      <c r="H50" s="48">
        <f t="shared" si="0"/>
        <v>1</v>
      </c>
    </row>
    <row r="51" spans="1:8" ht="12" customHeight="1">
      <c r="A51" s="45"/>
      <c r="B51" s="36"/>
      <c r="C51" s="36"/>
      <c r="D51" s="36"/>
      <c r="E51" s="36"/>
      <c r="F51" s="26"/>
      <c r="G51" s="26"/>
      <c r="H51" s="19">
        <f t="shared" si="0"/>
      </c>
    </row>
    <row r="52" spans="1:8" s="11" customFormat="1" ht="24.75" customHeight="1">
      <c r="A52" s="43" t="s">
        <v>152</v>
      </c>
      <c r="B52" s="36" t="s">
        <v>1</v>
      </c>
      <c r="C52" s="36" t="s">
        <v>41</v>
      </c>
      <c r="D52" s="36" t="s">
        <v>42</v>
      </c>
      <c r="E52" s="36" t="s">
        <v>12</v>
      </c>
      <c r="F52" s="26">
        <v>8133.31581</v>
      </c>
      <c r="G52" s="26">
        <v>8133.31581</v>
      </c>
      <c r="H52" s="19">
        <f t="shared" si="0"/>
        <v>1</v>
      </c>
    </row>
    <row r="53" spans="1:8" s="11" customFormat="1" ht="107.25" customHeight="1">
      <c r="A53" s="43" t="s">
        <v>153</v>
      </c>
      <c r="B53" s="36" t="s">
        <v>1</v>
      </c>
      <c r="C53" s="36" t="s">
        <v>41</v>
      </c>
      <c r="D53" s="36" t="s">
        <v>43</v>
      </c>
      <c r="E53" s="36" t="s">
        <v>12</v>
      </c>
      <c r="F53" s="26">
        <v>24580.67919</v>
      </c>
      <c r="G53" s="26">
        <v>13972.59803</v>
      </c>
      <c r="H53" s="19">
        <f t="shared" si="0"/>
        <v>0.5684382405382998</v>
      </c>
    </row>
    <row r="54" spans="1:8" s="11" customFormat="1" ht="101.25" customHeight="1">
      <c r="A54" s="43" t="s">
        <v>183</v>
      </c>
      <c r="B54" s="36" t="s">
        <v>1</v>
      </c>
      <c r="C54" s="36" t="s">
        <v>41</v>
      </c>
      <c r="D54" s="36" t="s">
        <v>43</v>
      </c>
      <c r="E54" s="36" t="s">
        <v>12</v>
      </c>
      <c r="F54" s="26">
        <v>7500</v>
      </c>
      <c r="G54" s="26">
        <v>7500</v>
      </c>
      <c r="H54" s="19">
        <f t="shared" si="0"/>
        <v>1</v>
      </c>
    </row>
    <row r="55" spans="1:8" s="11" customFormat="1" ht="14.25" customHeight="1">
      <c r="A55" s="43" t="s">
        <v>154</v>
      </c>
      <c r="B55" s="36" t="s">
        <v>1</v>
      </c>
      <c r="C55" s="36" t="s">
        <v>41</v>
      </c>
      <c r="D55" s="36" t="s">
        <v>44</v>
      </c>
      <c r="E55" s="36" t="s">
        <v>12</v>
      </c>
      <c r="F55" s="26">
        <v>2300</v>
      </c>
      <c r="G55" s="26">
        <v>567.656</v>
      </c>
      <c r="H55" s="19">
        <f t="shared" si="0"/>
        <v>0.24680695652173912</v>
      </c>
    </row>
    <row r="56" spans="1:8" s="11" customFormat="1" ht="24.75" customHeight="1">
      <c r="A56" s="43" t="s">
        <v>155</v>
      </c>
      <c r="B56" s="36" t="s">
        <v>1</v>
      </c>
      <c r="C56" s="36" t="s">
        <v>41</v>
      </c>
      <c r="D56" s="36" t="s">
        <v>45</v>
      </c>
      <c r="E56" s="36" t="s">
        <v>12</v>
      </c>
      <c r="F56" s="26">
        <v>634.2</v>
      </c>
      <c r="G56" s="26">
        <v>634.2</v>
      </c>
      <c r="H56" s="19">
        <f t="shared" si="0"/>
        <v>1</v>
      </c>
    </row>
    <row r="57" spans="1:8" s="14" customFormat="1" ht="26.25" customHeight="1">
      <c r="A57" s="40" t="s">
        <v>156</v>
      </c>
      <c r="B57" s="41" t="s">
        <v>1</v>
      </c>
      <c r="C57" s="41" t="s">
        <v>41</v>
      </c>
      <c r="D57" s="41" t="s">
        <v>46</v>
      </c>
      <c r="E57" s="41" t="s">
        <v>12</v>
      </c>
      <c r="F57" s="42">
        <v>4381.975</v>
      </c>
      <c r="G57" s="42">
        <v>2633.59902</v>
      </c>
      <c r="H57" s="19">
        <f t="shared" si="0"/>
        <v>0.6010073129125565</v>
      </c>
    </row>
    <row r="58" spans="1:8" s="11" customFormat="1" ht="78.75" customHeight="1">
      <c r="A58" s="43" t="s">
        <v>157</v>
      </c>
      <c r="B58" s="36" t="s">
        <v>1</v>
      </c>
      <c r="C58" s="36" t="s">
        <v>41</v>
      </c>
      <c r="D58" s="36" t="s">
        <v>49</v>
      </c>
      <c r="E58" s="36" t="s">
        <v>12</v>
      </c>
      <c r="F58" s="26">
        <v>23812.45898</v>
      </c>
      <c r="G58" s="26">
        <v>16804.4157</v>
      </c>
      <c r="H58" s="19">
        <f t="shared" si="0"/>
        <v>0.7056984628976777</v>
      </c>
    </row>
    <row r="59" spans="1:8" s="11" customFormat="1" ht="51" customHeight="1">
      <c r="A59" s="43" t="s">
        <v>158</v>
      </c>
      <c r="B59" s="36" t="s">
        <v>1</v>
      </c>
      <c r="C59" s="36" t="s">
        <v>41</v>
      </c>
      <c r="D59" s="36" t="s">
        <v>57</v>
      </c>
      <c r="E59" s="36" t="s">
        <v>12</v>
      </c>
      <c r="F59" s="26">
        <v>1632.2542</v>
      </c>
      <c r="G59" s="26">
        <v>1632.2542</v>
      </c>
      <c r="H59" s="19">
        <f t="shared" si="0"/>
        <v>1</v>
      </c>
    </row>
    <row r="60" spans="1:8" s="11" customFormat="1" ht="39.75" customHeight="1">
      <c r="A60" s="43" t="s">
        <v>159</v>
      </c>
      <c r="B60" s="36" t="s">
        <v>1</v>
      </c>
      <c r="C60" s="36" t="s">
        <v>41</v>
      </c>
      <c r="D60" s="36" t="s">
        <v>58</v>
      </c>
      <c r="E60" s="36" t="s">
        <v>12</v>
      </c>
      <c r="F60" s="26">
        <v>2001.9</v>
      </c>
      <c r="G60" s="26">
        <v>2001.9</v>
      </c>
      <c r="H60" s="19">
        <f t="shared" si="0"/>
        <v>1</v>
      </c>
    </row>
    <row r="61" spans="1:8" s="11" customFormat="1" ht="52.5" customHeight="1">
      <c r="A61" s="49" t="s">
        <v>160</v>
      </c>
      <c r="B61" s="36" t="s">
        <v>1</v>
      </c>
      <c r="C61" s="36" t="s">
        <v>41</v>
      </c>
      <c r="D61" s="36" t="s">
        <v>73</v>
      </c>
      <c r="E61" s="36" t="s">
        <v>12</v>
      </c>
      <c r="F61" s="26">
        <v>600</v>
      </c>
      <c r="G61" s="26">
        <v>598.318</v>
      </c>
      <c r="H61" s="19">
        <f t="shared" si="0"/>
        <v>0.9971966666666666</v>
      </c>
    </row>
    <row r="62" spans="1:8" ht="12" customHeight="1">
      <c r="A62" s="37"/>
      <c r="B62" s="38"/>
      <c r="C62" s="38"/>
      <c r="D62" s="38"/>
      <c r="E62" s="38"/>
      <c r="F62" s="39"/>
      <c r="G62" s="26"/>
      <c r="H62" s="19">
        <f t="shared" si="0"/>
      </c>
    </row>
    <row r="63" spans="1:8" s="8" customFormat="1" ht="14.25" customHeight="1">
      <c r="A63" s="17" t="s">
        <v>161</v>
      </c>
      <c r="B63" s="34">
        <v>303</v>
      </c>
      <c r="C63" s="36" t="s">
        <v>35</v>
      </c>
      <c r="D63" s="36" t="s">
        <v>133</v>
      </c>
      <c r="E63" s="36" t="s">
        <v>12</v>
      </c>
      <c r="F63" s="26">
        <v>303.37</v>
      </c>
      <c r="G63" s="26">
        <v>303.37</v>
      </c>
      <c r="H63" s="19">
        <f t="shared" si="0"/>
        <v>1</v>
      </c>
    </row>
    <row r="64" spans="1:8" s="8" customFormat="1" ht="12" customHeight="1">
      <c r="A64" s="17"/>
      <c r="B64" s="34"/>
      <c r="C64" s="36"/>
      <c r="D64" s="36"/>
      <c r="E64" s="36"/>
      <c r="F64" s="26"/>
      <c r="G64" s="26"/>
      <c r="H64" s="19">
        <f t="shared" si="0"/>
      </c>
    </row>
    <row r="65" spans="1:8" s="8" customFormat="1" ht="25.5" customHeight="1">
      <c r="A65" s="17" t="s">
        <v>162</v>
      </c>
      <c r="B65" s="36" t="s">
        <v>1</v>
      </c>
      <c r="C65" s="36" t="s">
        <v>16</v>
      </c>
      <c r="D65" s="36" t="s">
        <v>32</v>
      </c>
      <c r="E65" s="36" t="s">
        <v>12</v>
      </c>
      <c r="F65" s="26">
        <v>70.36</v>
      </c>
      <c r="G65" s="26">
        <v>70.36</v>
      </c>
      <c r="H65" s="19">
        <f t="shared" si="0"/>
        <v>1</v>
      </c>
    </row>
    <row r="66" spans="1:8" s="8" customFormat="1" ht="12" customHeight="1">
      <c r="A66" s="17"/>
      <c r="B66" s="36"/>
      <c r="C66" s="36"/>
      <c r="D66" s="36"/>
      <c r="E66" s="36"/>
      <c r="F66" s="26"/>
      <c r="G66" s="26"/>
      <c r="H66" s="19">
        <f t="shared" si="0"/>
      </c>
    </row>
    <row r="67" spans="1:8" s="8" customFormat="1" ht="53.25" customHeight="1">
      <c r="A67" s="17" t="s">
        <v>163</v>
      </c>
      <c r="B67" s="36" t="s">
        <v>1</v>
      </c>
      <c r="C67" s="36" t="s">
        <v>15</v>
      </c>
      <c r="D67" s="36" t="s">
        <v>61</v>
      </c>
      <c r="E67" s="36" t="s">
        <v>12</v>
      </c>
      <c r="F67" s="26">
        <v>247.14</v>
      </c>
      <c r="G67" s="26">
        <v>244.03276</v>
      </c>
      <c r="H67" s="19">
        <f t="shared" si="0"/>
        <v>0.9874272072509509</v>
      </c>
    </row>
    <row r="68" spans="1:8" s="8" customFormat="1" ht="12.75">
      <c r="A68" s="17"/>
      <c r="B68" s="36"/>
      <c r="C68" s="36"/>
      <c r="D68" s="36"/>
      <c r="E68" s="36"/>
      <c r="F68" s="26"/>
      <c r="G68" s="26"/>
      <c r="H68" s="19">
        <f t="shared" si="0"/>
      </c>
    </row>
    <row r="69" spans="1:8" s="9" customFormat="1" ht="27" customHeight="1">
      <c r="A69" s="17" t="s">
        <v>164</v>
      </c>
      <c r="B69" s="34">
        <v>303</v>
      </c>
      <c r="C69" s="36" t="s">
        <v>36</v>
      </c>
      <c r="D69" s="36" t="s">
        <v>37</v>
      </c>
      <c r="E69" s="36" t="s">
        <v>12</v>
      </c>
      <c r="F69" s="26">
        <v>268</v>
      </c>
      <c r="G69" s="26">
        <v>108</v>
      </c>
      <c r="H69" s="19">
        <f t="shared" si="0"/>
        <v>0.40298507462686567</v>
      </c>
    </row>
    <row r="70" spans="1:8" s="12" customFormat="1" ht="36" customHeight="1">
      <c r="A70" s="37" t="s">
        <v>119</v>
      </c>
      <c r="B70" s="50">
        <v>303</v>
      </c>
      <c r="C70" s="38" t="s">
        <v>36</v>
      </c>
      <c r="D70" s="38" t="s">
        <v>37</v>
      </c>
      <c r="E70" s="38" t="s">
        <v>12</v>
      </c>
      <c r="F70" s="39">
        <v>0</v>
      </c>
      <c r="G70" s="39"/>
      <c r="H70" s="19">
        <f t="shared" si="0"/>
      </c>
    </row>
    <row r="71" spans="1:8" s="8" customFormat="1" ht="12.75">
      <c r="A71" s="17"/>
      <c r="B71" s="36"/>
      <c r="C71" s="36"/>
      <c r="D71" s="36"/>
      <c r="E71" s="36"/>
      <c r="F71" s="26"/>
      <c r="G71" s="26"/>
      <c r="H71" s="19">
        <f t="shared" si="0"/>
      </c>
    </row>
    <row r="72" spans="1:8" s="8" customFormat="1" ht="18" customHeight="1">
      <c r="A72" s="17" t="s">
        <v>165</v>
      </c>
      <c r="B72" s="36" t="s">
        <v>1</v>
      </c>
      <c r="C72" s="36" t="s">
        <v>39</v>
      </c>
      <c r="D72" s="36" t="s">
        <v>52</v>
      </c>
      <c r="E72" s="36" t="s">
        <v>53</v>
      </c>
      <c r="F72" s="26">
        <f>F73</f>
        <v>4483</v>
      </c>
      <c r="G72" s="26">
        <v>4482.916</v>
      </c>
      <c r="H72" s="19">
        <f t="shared" si="0"/>
        <v>0.9999812625474014</v>
      </c>
    </row>
    <row r="73" spans="1:8" s="11" customFormat="1" ht="51">
      <c r="A73" s="37" t="s">
        <v>175</v>
      </c>
      <c r="B73" s="38" t="s">
        <v>1</v>
      </c>
      <c r="C73" s="38" t="s">
        <v>39</v>
      </c>
      <c r="D73" s="38" t="s">
        <v>52</v>
      </c>
      <c r="E73" s="38" t="s">
        <v>53</v>
      </c>
      <c r="F73" s="39">
        <v>4483</v>
      </c>
      <c r="G73" s="26">
        <v>4482.916</v>
      </c>
      <c r="H73" s="19">
        <f t="shared" si="0"/>
        <v>0.9999812625474014</v>
      </c>
    </row>
    <row r="74" spans="1:8" s="13" customFormat="1" ht="12" customHeight="1">
      <c r="A74" s="17"/>
      <c r="B74" s="36"/>
      <c r="C74" s="36"/>
      <c r="D74" s="36"/>
      <c r="E74" s="36"/>
      <c r="F74" s="26"/>
      <c r="G74" s="26"/>
      <c r="H74" s="19">
        <f t="shared" si="0"/>
      </c>
    </row>
    <row r="75" spans="1:8" s="13" customFormat="1" ht="25.5">
      <c r="A75" s="17" t="s">
        <v>166</v>
      </c>
      <c r="B75" s="34">
        <v>303</v>
      </c>
      <c r="C75" s="35" t="s">
        <v>39</v>
      </c>
      <c r="D75" s="35" t="s">
        <v>31</v>
      </c>
      <c r="E75" s="36" t="s">
        <v>12</v>
      </c>
      <c r="F75" s="26">
        <v>2094.675</v>
      </c>
      <c r="G75" s="26">
        <v>1680.34377</v>
      </c>
      <c r="H75" s="19">
        <f t="shared" si="0"/>
        <v>0.8021978445343548</v>
      </c>
    </row>
    <row r="76" spans="1:8" s="13" customFormat="1" ht="12" customHeight="1">
      <c r="A76" s="17"/>
      <c r="B76" s="36"/>
      <c r="C76" s="36"/>
      <c r="D76" s="36"/>
      <c r="E76" s="36"/>
      <c r="F76" s="26"/>
      <c r="G76" s="26"/>
      <c r="H76" s="19">
        <f t="shared" si="0"/>
      </c>
    </row>
    <row r="77" spans="1:8" s="13" customFormat="1" ht="14.25" customHeight="1">
      <c r="A77" s="17" t="s">
        <v>167</v>
      </c>
      <c r="B77" s="34">
        <v>303</v>
      </c>
      <c r="C77" s="34">
        <v>1104</v>
      </c>
      <c r="D77" s="34">
        <v>5210600</v>
      </c>
      <c r="E77" s="36" t="s">
        <v>38</v>
      </c>
      <c r="F77" s="26">
        <f>SUM(F78:F79)</f>
        <v>6988.4</v>
      </c>
      <c r="G77" s="26">
        <v>6988.4</v>
      </c>
      <c r="H77" s="19">
        <f t="shared" si="0"/>
        <v>1</v>
      </c>
    </row>
    <row r="78" spans="1:8" s="11" customFormat="1" ht="27" customHeight="1">
      <c r="A78" s="37" t="s">
        <v>168</v>
      </c>
      <c r="B78" s="50">
        <v>303</v>
      </c>
      <c r="C78" s="50">
        <v>1104</v>
      </c>
      <c r="D78" s="50">
        <v>5210600</v>
      </c>
      <c r="E78" s="38" t="s">
        <v>38</v>
      </c>
      <c r="F78" s="39">
        <v>3551.5</v>
      </c>
      <c r="G78" s="26">
        <v>3551.5</v>
      </c>
      <c r="H78" s="19">
        <f t="shared" si="0"/>
        <v>1</v>
      </c>
    </row>
    <row r="79" spans="1:8" s="11" customFormat="1" ht="25.5">
      <c r="A79" s="37" t="s">
        <v>169</v>
      </c>
      <c r="B79" s="50">
        <v>303</v>
      </c>
      <c r="C79" s="50">
        <v>1104</v>
      </c>
      <c r="D79" s="50">
        <v>5210600</v>
      </c>
      <c r="E79" s="38" t="s">
        <v>38</v>
      </c>
      <c r="F79" s="39">
        <v>3436.9</v>
      </c>
      <c r="G79" s="26">
        <v>3436.9</v>
      </c>
      <c r="H79" s="19">
        <f aca="true" t="shared" si="1" ref="H79:H150">IF(OR(F79=0,G79=0),"",G79/F79)</f>
        <v>1</v>
      </c>
    </row>
    <row r="80" spans="1:8" s="11" customFormat="1" ht="12.75">
      <c r="A80" s="37"/>
      <c r="B80" s="50"/>
      <c r="C80" s="50"/>
      <c r="D80" s="50"/>
      <c r="E80" s="38"/>
      <c r="F80" s="39"/>
      <c r="G80" s="26"/>
      <c r="H80" s="19"/>
    </row>
    <row r="81" spans="1:8" s="11" customFormat="1" ht="38.25">
      <c r="A81" s="17" t="s">
        <v>170</v>
      </c>
      <c r="B81" s="36">
        <v>303</v>
      </c>
      <c r="C81" s="36" t="s">
        <v>127</v>
      </c>
      <c r="D81" s="36" t="s">
        <v>128</v>
      </c>
      <c r="E81" s="36" t="s">
        <v>12</v>
      </c>
      <c r="F81" s="26">
        <v>260</v>
      </c>
      <c r="G81" s="26">
        <v>260</v>
      </c>
      <c r="H81" s="19">
        <f t="shared" si="1"/>
        <v>1</v>
      </c>
    </row>
    <row r="82" spans="1:8" s="11" customFormat="1" ht="12.75">
      <c r="A82" s="17"/>
      <c r="B82" s="36"/>
      <c r="C82" s="36"/>
      <c r="D82" s="36"/>
      <c r="E82" s="36"/>
      <c r="F82" s="26"/>
      <c r="G82" s="26"/>
      <c r="H82" s="19"/>
    </row>
    <row r="83" spans="1:8" s="11" customFormat="1" ht="25.5">
      <c r="A83" s="17" t="s">
        <v>171</v>
      </c>
      <c r="B83" s="36" t="s">
        <v>1</v>
      </c>
      <c r="C83" s="36" t="s">
        <v>129</v>
      </c>
      <c r="D83" s="36" t="s">
        <v>130</v>
      </c>
      <c r="E83" s="36" t="s">
        <v>12</v>
      </c>
      <c r="F83" s="26">
        <v>79.2</v>
      </c>
      <c r="G83" s="26">
        <v>0.67808</v>
      </c>
      <c r="H83" s="19">
        <f t="shared" si="1"/>
        <v>0.00856161616161616</v>
      </c>
    </row>
    <row r="84" spans="1:8" s="11" customFormat="1" ht="12.75">
      <c r="A84" s="17"/>
      <c r="B84" s="36"/>
      <c r="C84" s="36"/>
      <c r="D84" s="36"/>
      <c r="E84" s="36"/>
      <c r="F84" s="26"/>
      <c r="G84" s="26"/>
      <c r="H84" s="19"/>
    </row>
    <row r="85" spans="1:8" s="11" customFormat="1" ht="38.25">
      <c r="A85" s="17" t="s">
        <v>172</v>
      </c>
      <c r="B85" s="36" t="s">
        <v>1</v>
      </c>
      <c r="C85" s="36" t="s">
        <v>11</v>
      </c>
      <c r="D85" s="36" t="s">
        <v>131</v>
      </c>
      <c r="E85" s="36" t="s">
        <v>19</v>
      </c>
      <c r="F85" s="26">
        <v>1420</v>
      </c>
      <c r="G85" s="26">
        <v>1419.10032</v>
      </c>
      <c r="H85" s="19">
        <f t="shared" si="1"/>
        <v>0.9993664225352112</v>
      </c>
    </row>
    <row r="86" spans="1:8" s="11" customFormat="1" ht="12.75">
      <c r="A86" s="17"/>
      <c r="B86" s="36"/>
      <c r="C86" s="36"/>
      <c r="D86" s="36"/>
      <c r="E86" s="36"/>
      <c r="F86" s="26"/>
      <c r="G86" s="26"/>
      <c r="H86" s="19"/>
    </row>
    <row r="87" spans="1:8" s="21" customFormat="1" ht="38.25">
      <c r="A87" s="2" t="s">
        <v>135</v>
      </c>
      <c r="B87" s="6" t="s">
        <v>7</v>
      </c>
      <c r="C87" s="6" t="s">
        <v>6</v>
      </c>
      <c r="D87" s="6" t="s">
        <v>13</v>
      </c>
      <c r="E87" s="6" t="s">
        <v>10</v>
      </c>
      <c r="F87" s="24">
        <f>SUM(F89:F93)</f>
        <v>4038.4980000000005</v>
      </c>
      <c r="G87" s="24">
        <f>SUM(G89:G93)</f>
        <v>4037.71778</v>
      </c>
      <c r="H87" s="20">
        <f t="shared" si="1"/>
        <v>0.9998068044109467</v>
      </c>
    </row>
    <row r="88" spans="1:8" ht="12" customHeight="1">
      <c r="A88" s="2"/>
      <c r="B88" s="6"/>
      <c r="C88" s="6"/>
      <c r="D88" s="6"/>
      <c r="E88" s="6"/>
      <c r="F88" s="24"/>
      <c r="G88" s="26"/>
      <c r="H88" s="19">
        <f t="shared" si="1"/>
      </c>
    </row>
    <row r="89" spans="1:8" s="9" customFormat="1" ht="14.25" customHeight="1">
      <c r="A89" s="17" t="s">
        <v>105</v>
      </c>
      <c r="B89" s="36" t="s">
        <v>7</v>
      </c>
      <c r="C89" s="36" t="s">
        <v>6</v>
      </c>
      <c r="D89" s="36" t="s">
        <v>18</v>
      </c>
      <c r="E89" s="36" t="s">
        <v>12</v>
      </c>
      <c r="F89" s="26">
        <v>2530.398</v>
      </c>
      <c r="G89" s="26">
        <v>2529.89201</v>
      </c>
      <c r="H89" s="19">
        <f t="shared" si="1"/>
        <v>0.9998000354094494</v>
      </c>
    </row>
    <row r="90" spans="1:8" s="9" customFormat="1" ht="12.75">
      <c r="A90" s="17"/>
      <c r="B90" s="36"/>
      <c r="C90" s="36"/>
      <c r="D90" s="36"/>
      <c r="E90" s="36"/>
      <c r="F90" s="26"/>
      <c r="G90" s="26"/>
      <c r="H90" s="19">
        <f t="shared" si="1"/>
      </c>
    </row>
    <row r="91" spans="1:8" s="11" customFormat="1" ht="14.25" customHeight="1">
      <c r="A91" s="17" t="s">
        <v>106</v>
      </c>
      <c r="B91" s="36" t="s">
        <v>7</v>
      </c>
      <c r="C91" s="36" t="s">
        <v>6</v>
      </c>
      <c r="D91" s="36" t="s">
        <v>21</v>
      </c>
      <c r="E91" s="36" t="s">
        <v>12</v>
      </c>
      <c r="F91" s="26">
        <v>915.9</v>
      </c>
      <c r="G91" s="26">
        <v>915.76173</v>
      </c>
      <c r="H91" s="19">
        <f t="shared" si="1"/>
        <v>0.9998490337373075</v>
      </c>
    </row>
    <row r="92" spans="1:8" s="11" customFormat="1" ht="12.75" customHeight="1">
      <c r="A92" s="17"/>
      <c r="B92" s="36"/>
      <c r="C92" s="36"/>
      <c r="D92" s="36"/>
      <c r="E92" s="36"/>
      <c r="F92" s="26"/>
      <c r="G92" s="26"/>
      <c r="H92" s="19">
        <f t="shared" si="1"/>
      </c>
    </row>
    <row r="93" spans="1:8" s="11" customFormat="1" ht="14.25" customHeight="1">
      <c r="A93" s="17" t="s">
        <v>107</v>
      </c>
      <c r="B93" s="36" t="s">
        <v>7</v>
      </c>
      <c r="C93" s="36" t="s">
        <v>6</v>
      </c>
      <c r="D93" s="36" t="s">
        <v>22</v>
      </c>
      <c r="E93" s="36" t="s">
        <v>12</v>
      </c>
      <c r="F93" s="26">
        <v>592.2</v>
      </c>
      <c r="G93" s="26">
        <v>592.06404</v>
      </c>
      <c r="H93" s="19">
        <f t="shared" si="1"/>
        <v>0.9997704154002025</v>
      </c>
    </row>
    <row r="94" spans="1:8" s="11" customFormat="1" ht="12" customHeight="1">
      <c r="A94" s="51"/>
      <c r="B94" s="52"/>
      <c r="C94" s="52"/>
      <c r="D94" s="52"/>
      <c r="E94" s="52"/>
      <c r="F94" s="25"/>
      <c r="G94" s="25"/>
      <c r="H94" s="19">
        <f t="shared" si="1"/>
      </c>
    </row>
    <row r="95" spans="1:8" s="21" customFormat="1" ht="38.25">
      <c r="A95" s="2" t="s">
        <v>136</v>
      </c>
      <c r="B95" s="6" t="s">
        <v>75</v>
      </c>
      <c r="C95" s="6" t="s">
        <v>63</v>
      </c>
      <c r="D95" s="6" t="s">
        <v>13</v>
      </c>
      <c r="E95" s="6" t="s">
        <v>10</v>
      </c>
      <c r="F95" s="24">
        <f>SUM(F97:F105,F108,F110,F113:F123,F127:F133,F135)</f>
        <v>58172.515</v>
      </c>
      <c r="G95" s="24">
        <f>SUM(G97:G105,G108,G110,G113:G123,G127:G133,G135)</f>
        <v>57958.27967</v>
      </c>
      <c r="H95" s="20">
        <f t="shared" si="1"/>
        <v>0.9963172413982789</v>
      </c>
    </row>
    <row r="96" spans="1:8" ht="12.75">
      <c r="A96" s="2"/>
      <c r="B96" s="6"/>
      <c r="C96" s="6"/>
      <c r="D96" s="6"/>
      <c r="E96" s="6"/>
      <c r="F96" s="24"/>
      <c r="G96" s="26"/>
      <c r="H96" s="19">
        <f t="shared" si="1"/>
      </c>
    </row>
    <row r="97" spans="1:8" ht="14.25" customHeight="1">
      <c r="A97" s="17" t="s">
        <v>91</v>
      </c>
      <c r="B97" s="36" t="s">
        <v>75</v>
      </c>
      <c r="C97" s="36" t="s">
        <v>78</v>
      </c>
      <c r="D97" s="36" t="s">
        <v>79</v>
      </c>
      <c r="E97" s="36" t="s">
        <v>19</v>
      </c>
      <c r="F97" s="26">
        <v>11406.856</v>
      </c>
      <c r="G97" s="26">
        <v>11406.85556</v>
      </c>
      <c r="H97" s="19">
        <f t="shared" si="1"/>
        <v>0.9999999614267069</v>
      </c>
    </row>
    <row r="98" spans="1:8" ht="12.75">
      <c r="A98" s="17"/>
      <c r="B98" s="36"/>
      <c r="C98" s="36"/>
      <c r="D98" s="36"/>
      <c r="E98" s="36"/>
      <c r="F98" s="26"/>
      <c r="G98" s="26"/>
      <c r="H98" s="19">
        <f t="shared" si="1"/>
      </c>
    </row>
    <row r="99" spans="1:8" s="9" customFormat="1" ht="14.25" customHeight="1">
      <c r="A99" s="17" t="s">
        <v>104</v>
      </c>
      <c r="B99" s="36" t="s">
        <v>75</v>
      </c>
      <c r="C99" s="36" t="s">
        <v>3</v>
      </c>
      <c r="D99" s="36" t="s">
        <v>23</v>
      </c>
      <c r="E99" s="36" t="s">
        <v>19</v>
      </c>
      <c r="F99" s="26">
        <v>2539.725</v>
      </c>
      <c r="G99" s="26">
        <v>2483.08472</v>
      </c>
      <c r="H99" s="19">
        <f t="shared" si="1"/>
        <v>0.977698262607172</v>
      </c>
    </row>
    <row r="100" spans="1:8" s="3" customFormat="1" ht="12.75">
      <c r="A100" s="17"/>
      <c r="B100" s="36"/>
      <c r="C100" s="36"/>
      <c r="D100" s="36"/>
      <c r="E100" s="36"/>
      <c r="F100" s="26"/>
      <c r="G100" s="25"/>
      <c r="H100" s="19">
        <f t="shared" si="1"/>
      </c>
    </row>
    <row r="101" spans="1:8" ht="14.25" customHeight="1">
      <c r="A101" s="17" t="s">
        <v>92</v>
      </c>
      <c r="B101" s="36" t="s">
        <v>75</v>
      </c>
      <c r="C101" s="36" t="s">
        <v>3</v>
      </c>
      <c r="D101" s="36" t="s">
        <v>23</v>
      </c>
      <c r="E101" s="36" t="s">
        <v>19</v>
      </c>
      <c r="F101" s="26">
        <v>1331.5</v>
      </c>
      <c r="G101" s="26">
        <v>1320.17383</v>
      </c>
      <c r="H101" s="19">
        <f t="shared" si="1"/>
        <v>0.9914936763049192</v>
      </c>
    </row>
    <row r="102" spans="1:8" s="3" customFormat="1" ht="12.75">
      <c r="A102" s="17"/>
      <c r="B102" s="36"/>
      <c r="C102" s="36"/>
      <c r="D102" s="36"/>
      <c r="E102" s="36"/>
      <c r="F102" s="26"/>
      <c r="G102" s="25"/>
      <c r="H102" s="19">
        <f t="shared" si="1"/>
      </c>
    </row>
    <row r="103" spans="1:8" ht="14.25" customHeight="1">
      <c r="A103" s="17" t="s">
        <v>93</v>
      </c>
      <c r="B103" s="36" t="s">
        <v>75</v>
      </c>
      <c r="C103" s="36" t="s">
        <v>3</v>
      </c>
      <c r="D103" s="36" t="s">
        <v>23</v>
      </c>
      <c r="E103" s="36" t="s">
        <v>19</v>
      </c>
      <c r="F103" s="26">
        <v>1756.258</v>
      </c>
      <c r="G103" s="26">
        <v>1744.21378</v>
      </c>
      <c r="H103" s="19">
        <f t="shared" si="1"/>
        <v>0.9931421123775664</v>
      </c>
    </row>
    <row r="104" spans="1:8" ht="12.75">
      <c r="A104" s="17"/>
      <c r="B104" s="36"/>
      <c r="C104" s="36"/>
      <c r="D104" s="36"/>
      <c r="E104" s="36"/>
      <c r="F104" s="26"/>
      <c r="G104" s="26"/>
      <c r="H104" s="19">
        <f t="shared" si="1"/>
      </c>
    </row>
    <row r="105" spans="1:8" ht="14.25" customHeight="1">
      <c r="A105" s="17" t="s">
        <v>103</v>
      </c>
      <c r="B105" s="36" t="s">
        <v>75</v>
      </c>
      <c r="C105" s="36" t="s">
        <v>3</v>
      </c>
      <c r="D105" s="36" t="s">
        <v>23</v>
      </c>
      <c r="E105" s="36" t="s">
        <v>19</v>
      </c>
      <c r="F105" s="26">
        <v>4027.215</v>
      </c>
      <c r="G105" s="26">
        <v>3992.30596</v>
      </c>
      <c r="H105" s="19">
        <f t="shared" si="1"/>
        <v>0.9913317168316069</v>
      </c>
    </row>
    <row r="106" spans="1:8" s="11" customFormat="1" ht="12.75">
      <c r="A106" s="53" t="s">
        <v>77</v>
      </c>
      <c r="B106" s="54" t="s">
        <v>75</v>
      </c>
      <c r="C106" s="54" t="s">
        <v>3</v>
      </c>
      <c r="D106" s="54" t="s">
        <v>23</v>
      </c>
      <c r="E106" s="54" t="s">
        <v>19</v>
      </c>
      <c r="F106" s="55">
        <v>317</v>
      </c>
      <c r="G106" s="25">
        <v>0</v>
      </c>
      <c r="H106" s="19">
        <f t="shared" si="1"/>
      </c>
    </row>
    <row r="107" spans="1:8" ht="12.75">
      <c r="A107" s="17"/>
      <c r="B107" s="36"/>
      <c r="C107" s="36"/>
      <c r="D107" s="36"/>
      <c r="E107" s="36"/>
      <c r="F107" s="26"/>
      <c r="G107" s="26"/>
      <c r="H107" s="19">
        <f t="shared" si="1"/>
      </c>
    </row>
    <row r="108" spans="1:8" ht="14.25" customHeight="1">
      <c r="A108" s="17" t="s">
        <v>102</v>
      </c>
      <c r="B108" s="36" t="s">
        <v>75</v>
      </c>
      <c r="C108" s="36" t="s">
        <v>3</v>
      </c>
      <c r="D108" s="36" t="s">
        <v>23</v>
      </c>
      <c r="E108" s="36" t="s">
        <v>19</v>
      </c>
      <c r="F108" s="26">
        <v>409.3</v>
      </c>
      <c r="G108" s="26">
        <v>405.58016</v>
      </c>
      <c r="H108" s="19">
        <f t="shared" si="1"/>
        <v>0.9909117029074028</v>
      </c>
    </row>
    <row r="109" spans="1:8" ht="12.75">
      <c r="A109" s="17"/>
      <c r="B109" s="36"/>
      <c r="C109" s="36"/>
      <c r="D109" s="36"/>
      <c r="E109" s="36"/>
      <c r="F109" s="26"/>
      <c r="G109" s="26"/>
      <c r="H109" s="19">
        <f t="shared" si="1"/>
      </c>
    </row>
    <row r="110" spans="1:8" s="9" customFormat="1" ht="14.25" customHeight="1">
      <c r="A110" s="17" t="s">
        <v>101</v>
      </c>
      <c r="B110" s="36" t="s">
        <v>75</v>
      </c>
      <c r="C110" s="36" t="s">
        <v>3</v>
      </c>
      <c r="D110" s="36" t="s">
        <v>23</v>
      </c>
      <c r="E110" s="36" t="s">
        <v>19</v>
      </c>
      <c r="F110" s="26">
        <v>6151.8</v>
      </c>
      <c r="G110" s="26">
        <v>6151.8</v>
      </c>
      <c r="H110" s="19">
        <f t="shared" si="1"/>
        <v>1</v>
      </c>
    </row>
    <row r="111" spans="1:8" s="11" customFormat="1" ht="12" customHeight="1">
      <c r="A111" s="53" t="s">
        <v>77</v>
      </c>
      <c r="B111" s="54" t="s">
        <v>75</v>
      </c>
      <c r="C111" s="54" t="s">
        <v>3</v>
      </c>
      <c r="D111" s="54" t="s">
        <v>23</v>
      </c>
      <c r="E111" s="54" t="s">
        <v>19</v>
      </c>
      <c r="F111" s="55">
        <v>0</v>
      </c>
      <c r="G111" s="25">
        <v>0</v>
      </c>
      <c r="H111" s="19">
        <f t="shared" si="1"/>
      </c>
    </row>
    <row r="112" spans="1:8" ht="12.75">
      <c r="A112" s="17"/>
      <c r="B112" s="36"/>
      <c r="C112" s="36"/>
      <c r="D112" s="36"/>
      <c r="E112" s="36"/>
      <c r="F112" s="26"/>
      <c r="G112" s="26"/>
      <c r="H112" s="19">
        <f t="shared" si="1"/>
      </c>
    </row>
    <row r="113" spans="1:8" s="9" customFormat="1" ht="24.75" customHeight="1">
      <c r="A113" s="17" t="s">
        <v>90</v>
      </c>
      <c r="B113" s="36" t="s">
        <v>75</v>
      </c>
      <c r="C113" s="36" t="s">
        <v>3</v>
      </c>
      <c r="D113" s="36" t="s">
        <v>26</v>
      </c>
      <c r="E113" s="36" t="s">
        <v>19</v>
      </c>
      <c r="F113" s="26">
        <v>4647.624</v>
      </c>
      <c r="G113" s="26">
        <v>4608.49627</v>
      </c>
      <c r="H113" s="19">
        <f t="shared" si="1"/>
        <v>0.991581132638957</v>
      </c>
    </row>
    <row r="114" spans="1:8" s="3" customFormat="1" ht="12.75">
      <c r="A114" s="17"/>
      <c r="B114" s="36"/>
      <c r="C114" s="36"/>
      <c r="D114" s="36"/>
      <c r="E114" s="36"/>
      <c r="F114" s="26"/>
      <c r="G114" s="25"/>
      <c r="H114" s="19">
        <f t="shared" si="1"/>
      </c>
    </row>
    <row r="115" spans="1:8" ht="14.25" customHeight="1">
      <c r="A115" s="17" t="s">
        <v>87</v>
      </c>
      <c r="B115" s="36" t="s">
        <v>75</v>
      </c>
      <c r="C115" s="36" t="s">
        <v>3</v>
      </c>
      <c r="D115" s="36" t="s">
        <v>26</v>
      </c>
      <c r="E115" s="36" t="s">
        <v>19</v>
      </c>
      <c r="F115" s="26">
        <v>2625.888</v>
      </c>
      <c r="G115" s="26">
        <v>2612.50629</v>
      </c>
      <c r="H115" s="19">
        <f t="shared" si="1"/>
        <v>0.9949039296420867</v>
      </c>
    </row>
    <row r="116" spans="1:8" s="3" customFormat="1" ht="12.75">
      <c r="A116" s="17"/>
      <c r="B116" s="36"/>
      <c r="C116" s="36"/>
      <c r="D116" s="36"/>
      <c r="E116" s="36"/>
      <c r="F116" s="26"/>
      <c r="G116" s="25"/>
      <c r="H116" s="19">
        <f t="shared" si="1"/>
      </c>
    </row>
    <row r="117" spans="1:8" s="9" customFormat="1" ht="14.25" customHeight="1">
      <c r="A117" s="56" t="s">
        <v>88</v>
      </c>
      <c r="B117" s="36" t="s">
        <v>75</v>
      </c>
      <c r="C117" s="36" t="s">
        <v>3</v>
      </c>
      <c r="D117" s="36" t="s">
        <v>24</v>
      </c>
      <c r="E117" s="36" t="s">
        <v>19</v>
      </c>
      <c r="F117" s="26">
        <v>9360.117</v>
      </c>
      <c r="G117" s="26">
        <v>9317.40902</v>
      </c>
      <c r="H117" s="19">
        <f t="shared" si="1"/>
        <v>0.9954372386584482</v>
      </c>
    </row>
    <row r="118" spans="1:8" s="9" customFormat="1" ht="12" customHeight="1">
      <c r="A118" s="56"/>
      <c r="B118" s="36"/>
      <c r="C118" s="36"/>
      <c r="D118" s="36"/>
      <c r="E118" s="36"/>
      <c r="F118" s="26"/>
      <c r="G118" s="26"/>
      <c r="H118" s="19">
        <f t="shared" si="1"/>
      </c>
    </row>
    <row r="119" spans="1:8" ht="14.25" customHeight="1">
      <c r="A119" s="17" t="s">
        <v>100</v>
      </c>
      <c r="B119" s="36" t="s">
        <v>75</v>
      </c>
      <c r="C119" s="36" t="s">
        <v>3</v>
      </c>
      <c r="D119" s="36" t="s">
        <v>27</v>
      </c>
      <c r="E119" s="36" t="s">
        <v>19</v>
      </c>
      <c r="F119" s="26">
        <v>4448.997</v>
      </c>
      <c r="G119" s="26">
        <v>4448.65022</v>
      </c>
      <c r="H119" s="19">
        <f t="shared" si="1"/>
        <v>0.9999220543416865</v>
      </c>
    </row>
    <row r="120" spans="1:8" ht="12.75">
      <c r="A120" s="17"/>
      <c r="B120" s="36"/>
      <c r="C120" s="36"/>
      <c r="D120" s="36"/>
      <c r="E120" s="36"/>
      <c r="F120" s="26"/>
      <c r="G120" s="26"/>
      <c r="H120" s="19">
        <f t="shared" si="1"/>
      </c>
    </row>
    <row r="121" spans="1:8" s="9" customFormat="1" ht="14.25" customHeight="1">
      <c r="A121" s="17" t="s">
        <v>89</v>
      </c>
      <c r="B121" s="36" t="s">
        <v>75</v>
      </c>
      <c r="C121" s="36" t="s">
        <v>3</v>
      </c>
      <c r="D121" s="36" t="s">
        <v>25</v>
      </c>
      <c r="E121" s="36" t="s">
        <v>19</v>
      </c>
      <c r="F121" s="26">
        <v>900</v>
      </c>
      <c r="G121" s="26">
        <v>900</v>
      </c>
      <c r="H121" s="19">
        <f t="shared" si="1"/>
        <v>1</v>
      </c>
    </row>
    <row r="122" spans="1:8" s="9" customFormat="1" ht="12.75">
      <c r="A122" s="17"/>
      <c r="B122" s="36"/>
      <c r="C122" s="36"/>
      <c r="D122" s="36"/>
      <c r="E122" s="36"/>
      <c r="F122" s="26"/>
      <c r="G122" s="26"/>
      <c r="H122" s="19">
        <f t="shared" si="1"/>
      </c>
    </row>
    <row r="123" spans="1:8" ht="38.25" customHeight="1">
      <c r="A123" s="17" t="s">
        <v>94</v>
      </c>
      <c r="B123" s="36" t="s">
        <v>75</v>
      </c>
      <c r="C123" s="36" t="s">
        <v>3</v>
      </c>
      <c r="D123" s="36" t="s">
        <v>111</v>
      </c>
      <c r="E123" s="36" t="s">
        <v>80</v>
      </c>
      <c r="F123" s="26">
        <f>SUM(F124)</f>
        <v>787</v>
      </c>
      <c r="G123" s="26">
        <v>787</v>
      </c>
      <c r="H123" s="19">
        <f t="shared" si="1"/>
        <v>1</v>
      </c>
    </row>
    <row r="124" spans="1:8" s="11" customFormat="1" ht="50.25" customHeight="1">
      <c r="A124" s="51" t="s">
        <v>108</v>
      </c>
      <c r="B124" s="52" t="s">
        <v>75</v>
      </c>
      <c r="C124" s="52" t="s">
        <v>3</v>
      </c>
      <c r="D124" s="52" t="s">
        <v>111</v>
      </c>
      <c r="E124" s="52" t="s">
        <v>80</v>
      </c>
      <c r="F124" s="25">
        <v>787</v>
      </c>
      <c r="G124" s="25">
        <v>787</v>
      </c>
      <c r="H124" s="19">
        <f t="shared" si="1"/>
        <v>1</v>
      </c>
    </row>
    <row r="125" spans="1:8" s="12" customFormat="1" ht="14.25" customHeight="1">
      <c r="A125" s="53" t="s">
        <v>99</v>
      </c>
      <c r="B125" s="54" t="s">
        <v>75</v>
      </c>
      <c r="C125" s="54" t="s">
        <v>3</v>
      </c>
      <c r="D125" s="54" t="s">
        <v>111</v>
      </c>
      <c r="E125" s="54" t="s">
        <v>80</v>
      </c>
      <c r="F125" s="55">
        <v>787</v>
      </c>
      <c r="G125" s="55">
        <v>787</v>
      </c>
      <c r="H125" s="19">
        <f t="shared" si="1"/>
        <v>1</v>
      </c>
    </row>
    <row r="126" spans="1:8" s="9" customFormat="1" ht="12.75">
      <c r="A126" s="17"/>
      <c r="B126" s="36"/>
      <c r="C126" s="36"/>
      <c r="D126" s="36"/>
      <c r="E126" s="36"/>
      <c r="F126" s="26"/>
      <c r="G126" s="26"/>
      <c r="H126" s="19">
        <f t="shared" si="1"/>
      </c>
    </row>
    <row r="127" spans="1:8" ht="14.25" customHeight="1">
      <c r="A127" s="17" t="s">
        <v>95</v>
      </c>
      <c r="B127" s="36" t="s">
        <v>75</v>
      </c>
      <c r="C127" s="36" t="s">
        <v>64</v>
      </c>
      <c r="D127" s="36" t="s">
        <v>34</v>
      </c>
      <c r="E127" s="36" t="s">
        <v>19</v>
      </c>
      <c r="F127" s="26">
        <v>1798.735</v>
      </c>
      <c r="G127" s="26">
        <v>1798.73386</v>
      </c>
      <c r="H127" s="19">
        <f t="shared" si="1"/>
        <v>0.9999993662212612</v>
      </c>
    </row>
    <row r="128" spans="1:8" s="9" customFormat="1" ht="12.75">
      <c r="A128" s="17"/>
      <c r="B128" s="36"/>
      <c r="C128" s="36"/>
      <c r="D128" s="36"/>
      <c r="E128" s="36"/>
      <c r="F128" s="26"/>
      <c r="G128" s="26"/>
      <c r="H128" s="19">
        <f t="shared" si="1"/>
      </c>
    </row>
    <row r="129" spans="1:8" s="9" customFormat="1" ht="14.25" customHeight="1">
      <c r="A129" s="17" t="s">
        <v>109</v>
      </c>
      <c r="B129" s="36" t="s">
        <v>75</v>
      </c>
      <c r="C129" s="36" t="s">
        <v>64</v>
      </c>
      <c r="D129" s="36" t="s">
        <v>34</v>
      </c>
      <c r="E129" s="36" t="s">
        <v>19</v>
      </c>
      <c r="F129" s="26">
        <v>4591.5</v>
      </c>
      <c r="G129" s="26">
        <v>4591.47</v>
      </c>
      <c r="H129" s="19">
        <f t="shared" si="1"/>
        <v>0.9999934661875205</v>
      </c>
    </row>
    <row r="130" spans="1:8" s="9" customFormat="1" ht="12.75">
      <c r="A130" s="17"/>
      <c r="B130" s="36"/>
      <c r="C130" s="36"/>
      <c r="D130" s="36"/>
      <c r="E130" s="36"/>
      <c r="F130" s="26"/>
      <c r="G130" s="26"/>
      <c r="H130" s="19">
        <f t="shared" si="1"/>
      </c>
    </row>
    <row r="131" spans="1:8" s="4" customFormat="1" ht="38.25">
      <c r="A131" s="17" t="s">
        <v>97</v>
      </c>
      <c r="B131" s="36" t="s">
        <v>75</v>
      </c>
      <c r="C131" s="36" t="s">
        <v>3</v>
      </c>
      <c r="D131" s="36" t="s">
        <v>112</v>
      </c>
      <c r="E131" s="36" t="s">
        <v>12</v>
      </c>
      <c r="F131" s="26">
        <v>1230</v>
      </c>
      <c r="G131" s="26">
        <v>1230</v>
      </c>
      <c r="H131" s="19">
        <f t="shared" si="1"/>
        <v>1</v>
      </c>
    </row>
    <row r="132" spans="1:8" s="4" customFormat="1" ht="12.75">
      <c r="A132" s="17"/>
      <c r="B132" s="36"/>
      <c r="C132" s="36"/>
      <c r="D132" s="36"/>
      <c r="E132" s="36"/>
      <c r="F132" s="26"/>
      <c r="G132" s="24"/>
      <c r="H132" s="19">
        <f t="shared" si="1"/>
      </c>
    </row>
    <row r="133" spans="1:8" s="4" customFormat="1" ht="51">
      <c r="A133" s="17" t="s">
        <v>96</v>
      </c>
      <c r="B133" s="36" t="s">
        <v>75</v>
      </c>
      <c r="C133" s="36" t="s">
        <v>3</v>
      </c>
      <c r="D133" s="36" t="s">
        <v>113</v>
      </c>
      <c r="E133" s="36" t="s">
        <v>12</v>
      </c>
      <c r="F133" s="26">
        <v>25</v>
      </c>
      <c r="G133" s="26">
        <v>25</v>
      </c>
      <c r="H133" s="19">
        <f t="shared" si="1"/>
        <v>1</v>
      </c>
    </row>
    <row r="134" spans="1:8" s="4" customFormat="1" ht="12.75">
      <c r="A134" s="17"/>
      <c r="B134" s="36"/>
      <c r="C134" s="36"/>
      <c r="D134" s="36"/>
      <c r="E134" s="36"/>
      <c r="F134" s="26"/>
      <c r="G134" s="24"/>
      <c r="H134" s="19">
        <f t="shared" si="1"/>
      </c>
    </row>
    <row r="135" spans="1:8" s="4" customFormat="1" ht="25.5">
      <c r="A135" s="17" t="s">
        <v>177</v>
      </c>
      <c r="B135" s="36" t="s">
        <v>75</v>
      </c>
      <c r="C135" s="36" t="s">
        <v>39</v>
      </c>
      <c r="D135" s="36" t="s">
        <v>31</v>
      </c>
      <c r="E135" s="36" t="s">
        <v>12</v>
      </c>
      <c r="F135" s="26">
        <v>135</v>
      </c>
      <c r="G135" s="26">
        <v>135</v>
      </c>
      <c r="H135" s="19">
        <f t="shared" si="1"/>
        <v>1</v>
      </c>
    </row>
    <row r="136" spans="1:8" s="9" customFormat="1" ht="12.75">
      <c r="A136" s="2"/>
      <c r="B136" s="6"/>
      <c r="C136" s="6"/>
      <c r="D136" s="6"/>
      <c r="E136" s="6"/>
      <c r="F136" s="24"/>
      <c r="G136" s="26"/>
      <c r="H136" s="19">
        <f t="shared" si="1"/>
      </c>
    </row>
    <row r="137" spans="1:8" s="21" customFormat="1" ht="49.5" customHeight="1">
      <c r="A137" s="2" t="s">
        <v>137</v>
      </c>
      <c r="B137" s="6" t="s">
        <v>81</v>
      </c>
      <c r="C137" s="6" t="s">
        <v>10</v>
      </c>
      <c r="D137" s="6" t="s">
        <v>13</v>
      </c>
      <c r="E137" s="6" t="s">
        <v>10</v>
      </c>
      <c r="F137" s="24">
        <f>SUM(F139,F142:F156)</f>
        <v>25496.93193</v>
      </c>
      <c r="G137" s="24">
        <f>SUM(G139,G142:G156)</f>
        <v>25494.887929999997</v>
      </c>
      <c r="H137" s="20">
        <f t="shared" si="1"/>
        <v>0.9999198334919035</v>
      </c>
    </row>
    <row r="138" spans="1:8" ht="12.75">
      <c r="A138" s="2"/>
      <c r="B138" s="6"/>
      <c r="C138" s="6"/>
      <c r="D138" s="6"/>
      <c r="E138" s="6"/>
      <c r="F138" s="24"/>
      <c r="G138" s="26"/>
      <c r="H138" s="19">
        <f t="shared" si="1"/>
      </c>
    </row>
    <row r="139" spans="1:8" ht="14.25" customHeight="1">
      <c r="A139" s="17" t="s">
        <v>98</v>
      </c>
      <c r="B139" s="36" t="s">
        <v>81</v>
      </c>
      <c r="C139" s="36" t="s">
        <v>78</v>
      </c>
      <c r="D139" s="36" t="s">
        <v>79</v>
      </c>
      <c r="E139" s="36" t="s">
        <v>19</v>
      </c>
      <c r="F139" s="26">
        <v>11106.34</v>
      </c>
      <c r="G139" s="26">
        <v>11106.34</v>
      </c>
      <c r="H139" s="19">
        <f t="shared" si="1"/>
        <v>1</v>
      </c>
    </row>
    <row r="140" spans="1:8" s="12" customFormat="1" ht="25.5" customHeight="1">
      <c r="A140" s="53" t="s">
        <v>120</v>
      </c>
      <c r="B140" s="54" t="s">
        <v>81</v>
      </c>
      <c r="C140" s="54" t="s">
        <v>78</v>
      </c>
      <c r="D140" s="54" t="s">
        <v>79</v>
      </c>
      <c r="E140" s="54" t="s">
        <v>19</v>
      </c>
      <c r="F140" s="55">
        <v>1882.533</v>
      </c>
      <c r="G140" s="55">
        <v>1882.533</v>
      </c>
      <c r="H140" s="19">
        <f t="shared" si="1"/>
        <v>1</v>
      </c>
    </row>
    <row r="141" spans="1:8" ht="12.75">
      <c r="A141" s="17"/>
      <c r="B141" s="36"/>
      <c r="C141" s="36"/>
      <c r="D141" s="36"/>
      <c r="E141" s="36"/>
      <c r="F141" s="26"/>
      <c r="G141" s="26"/>
      <c r="H141" s="19">
        <f t="shared" si="1"/>
      </c>
    </row>
    <row r="142" spans="1:8" ht="25.5">
      <c r="A142" s="17" t="s">
        <v>85</v>
      </c>
      <c r="B142" s="36" t="s">
        <v>81</v>
      </c>
      <c r="C142" s="36" t="s">
        <v>78</v>
      </c>
      <c r="D142" s="36" t="s">
        <v>79</v>
      </c>
      <c r="E142" s="36" t="s">
        <v>19</v>
      </c>
      <c r="F142" s="26">
        <v>6166.076</v>
      </c>
      <c r="G142" s="26">
        <v>6166.03546</v>
      </c>
      <c r="H142" s="19">
        <f t="shared" si="1"/>
        <v>0.9999934253161978</v>
      </c>
    </row>
    <row r="143" spans="1:8" ht="12.75">
      <c r="A143" s="17"/>
      <c r="B143" s="36"/>
      <c r="C143" s="36"/>
      <c r="D143" s="36"/>
      <c r="E143" s="36"/>
      <c r="F143" s="26"/>
      <c r="G143" s="26"/>
      <c r="H143" s="19">
        <f t="shared" si="1"/>
      </c>
    </row>
    <row r="144" spans="1:8" ht="39" customHeight="1">
      <c r="A144" s="17" t="s">
        <v>86</v>
      </c>
      <c r="B144" s="36" t="s">
        <v>81</v>
      </c>
      <c r="C144" s="36" t="s">
        <v>78</v>
      </c>
      <c r="D144" s="36" t="s">
        <v>79</v>
      </c>
      <c r="E144" s="36" t="s">
        <v>19</v>
      </c>
      <c r="F144" s="26">
        <v>4180.367</v>
      </c>
      <c r="G144" s="26">
        <v>4180.36476</v>
      </c>
      <c r="H144" s="19">
        <f t="shared" si="1"/>
        <v>0.9999994641618787</v>
      </c>
    </row>
    <row r="145" spans="1:8" ht="12.75">
      <c r="A145" s="17"/>
      <c r="B145" s="36"/>
      <c r="C145" s="36"/>
      <c r="D145" s="36"/>
      <c r="E145" s="36"/>
      <c r="F145" s="26"/>
      <c r="G145" s="26"/>
      <c r="H145" s="19">
        <f t="shared" si="1"/>
      </c>
    </row>
    <row r="146" spans="1:8" ht="24.75" customHeight="1">
      <c r="A146" s="17" t="s">
        <v>115</v>
      </c>
      <c r="B146" s="36" t="s">
        <v>81</v>
      </c>
      <c r="C146" s="36" t="s">
        <v>82</v>
      </c>
      <c r="D146" s="36" t="s">
        <v>34</v>
      </c>
      <c r="E146" s="36" t="s">
        <v>19</v>
      </c>
      <c r="F146" s="26">
        <v>642.142</v>
      </c>
      <c r="G146" s="26">
        <v>642.142</v>
      </c>
      <c r="H146" s="19">
        <f t="shared" si="1"/>
        <v>1</v>
      </c>
    </row>
    <row r="147" spans="1:8" ht="12.75">
      <c r="A147" s="17"/>
      <c r="B147" s="36"/>
      <c r="C147" s="36"/>
      <c r="D147" s="36"/>
      <c r="E147" s="36"/>
      <c r="F147" s="26"/>
      <c r="G147" s="26"/>
      <c r="H147" s="19">
        <f t="shared" si="1"/>
      </c>
    </row>
    <row r="148" spans="1:8" ht="14.25" customHeight="1">
      <c r="A148" s="17" t="s">
        <v>116</v>
      </c>
      <c r="B148" s="36" t="s">
        <v>81</v>
      </c>
      <c r="C148" s="36" t="s">
        <v>82</v>
      </c>
      <c r="D148" s="36" t="s">
        <v>34</v>
      </c>
      <c r="E148" s="36" t="s">
        <v>19</v>
      </c>
      <c r="F148" s="26">
        <v>761.52693</v>
      </c>
      <c r="G148" s="26">
        <v>761.52679</v>
      </c>
      <c r="H148" s="19">
        <f t="shared" si="1"/>
        <v>0.9999998161588324</v>
      </c>
    </row>
    <row r="149" spans="1:8" ht="12.75">
      <c r="A149" s="17"/>
      <c r="B149" s="36"/>
      <c r="C149" s="36"/>
      <c r="D149" s="36"/>
      <c r="E149" s="36"/>
      <c r="F149" s="26"/>
      <c r="G149" s="26"/>
      <c r="H149" s="19">
        <f t="shared" si="1"/>
      </c>
    </row>
    <row r="150" spans="1:8" ht="14.25" customHeight="1">
      <c r="A150" s="17" t="s">
        <v>117</v>
      </c>
      <c r="B150" s="36" t="s">
        <v>81</v>
      </c>
      <c r="C150" s="36" t="s">
        <v>82</v>
      </c>
      <c r="D150" s="36" t="s">
        <v>34</v>
      </c>
      <c r="E150" s="36" t="s">
        <v>19</v>
      </c>
      <c r="F150" s="26">
        <v>541.8</v>
      </c>
      <c r="G150" s="26">
        <v>539.79892</v>
      </c>
      <c r="H150" s="19">
        <f t="shared" si="1"/>
        <v>0.996306607604282</v>
      </c>
    </row>
    <row r="151" spans="1:8" ht="12.75">
      <c r="A151" s="17"/>
      <c r="B151" s="36"/>
      <c r="C151" s="36"/>
      <c r="D151" s="36"/>
      <c r="E151" s="36"/>
      <c r="F151" s="26"/>
      <c r="G151" s="26"/>
      <c r="H151" s="19">
        <f>IF(OR(F151=0,G151=0),"",G151/F151)</f>
      </c>
    </row>
    <row r="152" spans="1:8" ht="38.25">
      <c r="A152" s="17" t="s">
        <v>118</v>
      </c>
      <c r="B152" s="36" t="s">
        <v>81</v>
      </c>
      <c r="C152" s="36" t="s">
        <v>82</v>
      </c>
      <c r="D152" s="36" t="s">
        <v>114</v>
      </c>
      <c r="E152" s="36" t="s">
        <v>12</v>
      </c>
      <c r="F152" s="26">
        <v>30</v>
      </c>
      <c r="G152" s="26">
        <v>30</v>
      </c>
      <c r="H152" s="19">
        <f>IF(OR(F152=0,G152=0),"",G152/F152)</f>
        <v>1</v>
      </c>
    </row>
    <row r="153" spans="1:8" ht="12.75">
      <c r="A153" s="2"/>
      <c r="B153" s="6"/>
      <c r="C153" s="6"/>
      <c r="D153" s="6"/>
      <c r="E153" s="6"/>
      <c r="F153" s="24"/>
      <c r="G153" s="26"/>
      <c r="H153" s="19">
        <f>IF(OR(F153=0,G153=0),"",G153/F153)</f>
      </c>
    </row>
    <row r="154" spans="1:8" s="18" customFormat="1" ht="25.5">
      <c r="A154" s="17" t="s">
        <v>179</v>
      </c>
      <c r="B154" s="36" t="s">
        <v>81</v>
      </c>
      <c r="C154" s="36" t="s">
        <v>36</v>
      </c>
      <c r="D154" s="36" t="s">
        <v>37</v>
      </c>
      <c r="E154" s="36" t="s">
        <v>12</v>
      </c>
      <c r="F154" s="26">
        <v>1769.33</v>
      </c>
      <c r="G154" s="26">
        <v>1769.33</v>
      </c>
      <c r="H154" s="19">
        <f>IF(OR(F154=0,G154=0),"",G154/F154)</f>
        <v>1</v>
      </c>
    </row>
    <row r="155" spans="1:8" s="18" customFormat="1" ht="12.75">
      <c r="A155" s="17"/>
      <c r="B155" s="36"/>
      <c r="C155" s="36"/>
      <c r="D155" s="36"/>
      <c r="E155" s="36"/>
      <c r="F155" s="26"/>
      <c r="G155" s="26"/>
      <c r="H155" s="19"/>
    </row>
    <row r="156" spans="1:8" s="18" customFormat="1" ht="25.5">
      <c r="A156" s="17" t="s">
        <v>178</v>
      </c>
      <c r="B156" s="36" t="s">
        <v>81</v>
      </c>
      <c r="C156" s="36" t="s">
        <v>39</v>
      </c>
      <c r="D156" s="36" t="s">
        <v>31</v>
      </c>
      <c r="E156" s="36" t="s">
        <v>19</v>
      </c>
      <c r="F156" s="26">
        <v>299.35</v>
      </c>
      <c r="G156" s="26">
        <v>299.35</v>
      </c>
      <c r="H156" s="19">
        <f>IF(OR(F156=0,G156=0),"",G156/F156)</f>
        <v>1</v>
      </c>
    </row>
    <row r="157" spans="1:8" ht="12.75">
      <c r="A157" s="2"/>
      <c r="B157" s="6"/>
      <c r="C157" s="6"/>
      <c r="D157" s="6"/>
      <c r="E157" s="6"/>
      <c r="F157" s="24"/>
      <c r="G157" s="26"/>
      <c r="H157" s="19"/>
    </row>
    <row r="158" spans="1:8" ht="17.25" customHeight="1">
      <c r="A158" s="2" t="s">
        <v>126</v>
      </c>
      <c r="B158" s="57"/>
      <c r="C158" s="57"/>
      <c r="D158" s="57"/>
      <c r="E158" s="57"/>
      <c r="F158" s="58">
        <f>SUM(F11+F87+F95+F137)</f>
        <v>302961.81491</v>
      </c>
      <c r="G158" s="58">
        <f>SUM(G11+G87+G95+G137)</f>
        <v>271279.10688999994</v>
      </c>
      <c r="H158" s="19">
        <f>IF(OR(F158=0,G158=0),"",G158/F158)</f>
        <v>0.895423428099637</v>
      </c>
    </row>
    <row r="159" ht="12.75">
      <c r="H159" s="60"/>
    </row>
    <row r="160" ht="12.75">
      <c r="H160" s="60"/>
    </row>
    <row r="161" ht="12.75">
      <c r="H161" s="60"/>
    </row>
    <row r="162" ht="12.75">
      <c r="H162" s="60"/>
    </row>
    <row r="163" ht="12.75">
      <c r="H163" s="60"/>
    </row>
    <row r="164" ht="12.75">
      <c r="H164" s="60"/>
    </row>
    <row r="165" ht="12.75">
      <c r="H165" s="60"/>
    </row>
    <row r="166" ht="12.75">
      <c r="H166" s="60"/>
    </row>
    <row r="167" ht="12.75">
      <c r="H167" s="60"/>
    </row>
    <row r="168" ht="12.75">
      <c r="H168" s="60"/>
    </row>
    <row r="169" ht="12.75">
      <c r="H169" s="60"/>
    </row>
    <row r="170" ht="12.75">
      <c r="H170" s="60"/>
    </row>
    <row r="171" ht="12.75">
      <c r="H171" s="60"/>
    </row>
  </sheetData>
  <sheetProtection/>
  <mergeCells count="6">
    <mergeCell ref="G7:H7"/>
    <mergeCell ref="A6:H6"/>
    <mergeCell ref="C1:H1"/>
    <mergeCell ref="B2:H2"/>
    <mergeCell ref="C3:H3"/>
    <mergeCell ref="C4:H4"/>
  </mergeCells>
  <printOptions/>
  <pageMargins left="0.7874015748031497" right="0" top="0" bottom="0.7874015748031497" header="0.5118110236220472" footer="0.5118110236220472"/>
  <pageSetup fitToHeight="5" fitToWidth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Т.М.</dc:creator>
  <cp:keywords/>
  <dc:description/>
  <cp:lastModifiedBy>Ольга Сергеевна Аникина</cp:lastModifiedBy>
  <cp:lastPrinted>2010-03-16T12:43:24Z</cp:lastPrinted>
  <dcterms:created xsi:type="dcterms:W3CDTF">2005-09-22T11:52:46Z</dcterms:created>
  <dcterms:modified xsi:type="dcterms:W3CDTF">2010-11-19T11:02:38Z</dcterms:modified>
  <cp:category/>
  <cp:version/>
  <cp:contentType/>
  <cp:contentStatus/>
</cp:coreProperties>
</file>