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<sst xmlns="http://schemas.openxmlformats.org/spreadsheetml/2006/main" count="1350" uniqueCount="224">
  <si>
    <t>ОБЩЕГОСУДАРСТВЕННЫЕ ВОПРОСЫ</t>
  </si>
  <si>
    <t>Глава муниципального образования</t>
  </si>
  <si>
    <t>Центральный аппарат</t>
  </si>
  <si>
    <t>Другие общегосударственные вопросы</t>
  </si>
  <si>
    <t xml:space="preserve">НАЦИОНАЛЬНАЯ ЭКОНОМИКА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</si>
  <si>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</si>
  <si>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</si>
  <si>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</si>
  <si>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</si>
  <si>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Уличное освещение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</si>
  <si>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</si>
  <si>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</si>
  <si>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</si>
  <si>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</si>
  <si>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</si>
  <si>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Периодическая печать и издательства</t>
  </si>
  <si>
    <t xml:space="preserve">Мероприятия в области физической культуры и спорта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</si>
  <si>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</si>
  <si>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</si>
  <si>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</si>
  <si>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Социальное обеспечение населения</t>
  </si>
  <si>
    <t xml:space="preserve">Мероприятия в области социальной политики </t>
  </si>
  <si>
    <t>СРЕДСТВА МАССОВОЙ ИНФОРМАЦИИ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</si>
  <si>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</si>
  <si>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</si>
  <si>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</si>
  <si>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</si>
  <si>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НАЦИОНАЛЬНАЯ БЕЗОПАСНОСТЬ 
И ПРАВООХРАНИТЕЛЬНАЯ ДЕЯТЕЛЬНОСТЬ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</si>
  <si>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</si>
  <si>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</si>
  <si>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</si>
  <si>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</si>
  <si>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</si>
  <si>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</si>
  <si>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</si>
  <si>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0020300</t>
  </si>
  <si>
    <t>03</t>
  </si>
  <si>
    <t>0020400</t>
  </si>
  <si>
    <t>0021200</t>
  </si>
  <si>
    <t>04</t>
  </si>
  <si>
    <t>11</t>
  </si>
  <si>
    <t>13</t>
  </si>
  <si>
    <t>0029900</t>
  </si>
  <si>
    <t>0900200</t>
  </si>
  <si>
    <t>09</t>
  </si>
  <si>
    <t>2479900</t>
  </si>
  <si>
    <t>07</t>
  </si>
  <si>
    <t>10</t>
  </si>
  <si>
    <t>5140100</t>
  </si>
  <si>
    <t>5129700</t>
  </si>
  <si>
    <t>ИТОГО РАСХОДОВ</t>
  </si>
  <si>
    <t>4239900</t>
  </si>
  <si>
    <t>08</t>
  </si>
  <si>
    <t>12</t>
  </si>
  <si>
    <t>4829900</t>
  </si>
  <si>
    <t>0929900</t>
  </si>
  <si>
    <t>4508500</t>
  </si>
  <si>
    <t>4439900</t>
  </si>
  <si>
    <t>4429900</t>
  </si>
  <si>
    <t>4419900</t>
  </si>
  <si>
    <t>4409900</t>
  </si>
  <si>
    <t>05</t>
  </si>
  <si>
    <t>6000100</t>
  </si>
  <si>
    <t>4570000</t>
  </si>
  <si>
    <t>5053700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</si>
  <si>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</si>
  <si>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</si>
  <si>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в том числе:</t>
  </si>
  <si>
    <t>Расходы на осуществление полномочий, переданных из муниципального района (Бухгалтерия)</t>
  </si>
  <si>
    <t>Другие вопросы в области образования</t>
  </si>
  <si>
    <t>Мероприятия в сфере культуры и искусства</t>
  </si>
  <si>
    <t>Учреждения физической культуры 
и спорта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</si>
  <si>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</si>
  <si>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</si>
  <si>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</si>
  <si>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</si>
  <si>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</si>
  <si>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</si>
  <si>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</si>
  <si>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</si>
  <si>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</si>
  <si>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</si>
  <si>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 xml:space="preserve">Учреждения по внешкольной работе 
с детьми </t>
  </si>
  <si>
    <t xml:space="preserve">Библиотеки </t>
  </si>
  <si>
    <t>Театры, концертные и другие организации исполнительских искусств</t>
  </si>
  <si>
    <t>ОБСЛУЖИВАНИЕ ГОСУДАРСТВЕННОГО И МУНИЦИПАЛЬНОГО ДОЛГА</t>
  </si>
  <si>
    <t xml:space="preserve">Процентные платежи по муниципальному долгу </t>
  </si>
  <si>
    <t>0650300</t>
  </si>
  <si>
    <t>4910101</t>
  </si>
  <si>
    <t>Депутаты представительного органа муниципального образования</t>
  </si>
  <si>
    <t>Совет народных депутатов муниципального образования город Александров Владимирской области</t>
  </si>
  <si>
    <t>4310100</t>
  </si>
  <si>
    <t xml:space="preserve">Проведение мероприятий для детей 
и молодёжи </t>
  </si>
  <si>
    <t>к решению Совета народных депутатов муниципального образования 
город Александров</t>
  </si>
  <si>
    <t xml:space="preserve">МУ "ГАМТД" 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</si>
  <si>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</si>
  <si>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</si>
  <si>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</si>
  <si>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</si>
  <si>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</si>
  <si>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</si>
  <si>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</si>
  <si>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</si>
  <si>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</si>
  <si>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</si>
  <si>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Расходы на выплаты персоналу казенных учреждений</t>
  </si>
  <si>
    <t>110</t>
  </si>
  <si>
    <t>111</t>
  </si>
  <si>
    <t>112</t>
  </si>
  <si>
    <t>Иные выплаты персоналу, за исключением фонда оплаты труда</t>
  </si>
  <si>
    <t>540</t>
  </si>
  <si>
    <t>542</t>
  </si>
  <si>
    <t>710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</si>
  <si>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</si>
  <si>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</si>
  <si>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</si>
  <si>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</si>
  <si>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</si>
  <si>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</si>
  <si>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</si>
  <si>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</si>
  <si>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</si>
  <si>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</si>
  <si>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</si>
  <si>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</si>
  <si>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</si>
  <si>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</si>
  <si>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Защита населения и территории от чрезвычайных ситуаций природного и техногенного характера, гражданская оборона</t>
  </si>
  <si>
    <t>Уплата прочих налогов, сборов и иных обязательных платежей</t>
  </si>
  <si>
    <t>852</t>
  </si>
  <si>
    <t>Иные межбюджетные трансферты на переданные полномочия в соответствии с заключенными соглашениями</t>
  </si>
  <si>
    <t>НАЦИОНАЛЬНАЯ ЭКОНОМИКА</t>
  </si>
  <si>
    <t>Дорожное хозяйство (дорожные фонды)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</si>
  <si>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</si>
  <si>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</si>
  <si>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411</t>
  </si>
  <si>
    <t>Бюджетные инвестиции в объекты муниципальной собственности казенным учреждениям</t>
  </si>
  <si>
    <t>410</t>
  </si>
  <si>
    <t>Бюджетные инвестиции в объекты муниципальной собственности муниципальным учреждениям</t>
  </si>
  <si>
    <t>7951105</t>
  </si>
  <si>
    <t>7951205</t>
  </si>
  <si>
    <t>7951705</t>
  </si>
  <si>
    <t>7951905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</si>
  <si>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</si>
  <si>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7950508</t>
  </si>
  <si>
    <t>7950707</t>
  </si>
  <si>
    <t>7951207</t>
  </si>
  <si>
    <t>Другие вопросы в области социальной политики</t>
  </si>
  <si>
    <t>06</t>
  </si>
  <si>
    <t>Приобретение товаров, работ, услуг в пользу граждан</t>
  </si>
  <si>
    <t>323</t>
  </si>
  <si>
    <t xml:space="preserve">Муниципальная целевая программа 
на 2011-2013 годы "Безопасность образовательных учреждений" </t>
  </si>
  <si>
    <t xml:space="preserve">Муниципальная целевая программа "Здоровье и образование на период 
2011-2013 годы" </t>
  </si>
  <si>
    <t xml:space="preserve">     </t>
  </si>
  <si>
    <t xml:space="preserve">Периодическая печать </t>
  </si>
  <si>
    <t>Обслуживание муниципального долга муниципального образования город Александров</t>
  </si>
  <si>
    <t xml:space="preserve">МБУК МО город Александров "Александровский художественный музей" </t>
  </si>
  <si>
    <t xml:space="preserve">МБУК МО город Александров "Литературно-художественный музей "М.А.Цветаевых" </t>
  </si>
  <si>
    <t xml:space="preserve">МБУК МО город Александров "Централизованная библиотечная система г.Александрова" </t>
  </si>
  <si>
    <t xml:space="preserve">МБУК МО город Александров  ДК "Юбилейный" </t>
  </si>
  <si>
    <t xml:space="preserve">МБУК МО город Александров "Клуб "Искож" </t>
  </si>
  <si>
    <t xml:space="preserve">МБУК МО город Александров "Александровский центр ремёсел" 
</t>
  </si>
  <si>
    <t xml:space="preserve">МБУК МО город Александров "Парк культуры им.200-летия г.Александрова"" </t>
  </si>
  <si>
    <t xml:space="preserve">МБУК МО город Александров "ККЗ "Южный" 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</si>
  <si>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</si>
  <si>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>Реализация муниципальных функций, связанных с муниципальным управлением</t>
  </si>
  <si>
    <t>Оценка недвижимости, признание прав и регулирование отношений по муниципальной собственности</t>
  </si>
  <si>
    <t>Муниципальная инвестиционная программа развития уличного освещения города Александрова на 2012-2014 "Светлый город"</t>
  </si>
  <si>
    <t xml:space="preserve">Прочие мероприятия по благоустройству </t>
  </si>
  <si>
    <t>6000500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</si>
  <si>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</si>
  <si>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 xml:space="preserve">МБУ МО г.Александров СДЮСШ по самбо и дзюдо </t>
  </si>
  <si>
    <t xml:space="preserve">МБУ МО г.Александров СДЮСШ по лыжным гонкам и легкой атлетике им. О.Даниловой 
</t>
  </si>
  <si>
    <t>482900</t>
  </si>
  <si>
    <t>Другие вопросы в области жилищно-коммунального хозяйства</t>
  </si>
  <si>
    <t>Председатель представительного органа муниципального образования</t>
  </si>
  <si>
    <t>0021100</t>
  </si>
  <si>
    <t>122</t>
  </si>
  <si>
    <t xml:space="preserve">МБУ МО г.Александров "ЦФК и С детей и юношества Рекорд" </t>
  </si>
  <si>
    <t>5221303</t>
  </si>
  <si>
    <t>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2009-2015гг."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</si>
  <si>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2009-2015гг."</t>
  </si>
  <si>
    <t>5221304</t>
  </si>
  <si>
    <t xml:space="preserve"> Муниципальная целевая программа "Противопожарная безопасность учреждений культуры города Александрова на 2011-2013 годы"</t>
  </si>
  <si>
    <t>Ремонт (включая капитальный ремонт) и содержание автомобильных дорог общего пользования местного значения</t>
  </si>
  <si>
    <t>6000600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</si>
  <si>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</si>
  <si>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6000601</t>
  </si>
  <si>
    <t>Озеленение</t>
  </si>
  <si>
    <t>6000300</t>
  </si>
  <si>
    <t>Обеспечение равной доступности услуг общественного транспорта для отдельных категорий граждан</t>
  </si>
  <si>
    <t>Обслуживание государственного  внутреннего и муниципального долга</t>
  </si>
  <si>
    <t>долевое участие местного бюджета</t>
  </si>
  <si>
    <t>за счет субсидии из областного бюджета</t>
  </si>
  <si>
    <t>Муниципальная адресная программа "Капитальный ремонт многоквартирных домов МО г.Александров на 2013 год"</t>
  </si>
  <si>
    <t>Муниципальная целевая программа "Переселение граждан из ветхого и аварийного жилищного фонда в г. Александрове в 2013 году"</t>
  </si>
  <si>
    <t xml:space="preserve">Софинансирование в рамках ДЦП "Комплексные меры профилактики правонарушений во Владимирской области на 2013-2015 годы" </t>
  </si>
  <si>
    <t xml:space="preserve"> Долгосрочная целевая программа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области на 2013-2015 годы"</t>
  </si>
  <si>
    <t>5223603</t>
  </si>
  <si>
    <t xml:space="preserve">Софинансирование в рамках ДЦП "Обеспечение информационной безопасности детей, производства информационной продукции для детей и оборота информационной продукции  во Владимирской области на 2013-2015 годы" </t>
  </si>
  <si>
    <t>расходы за счет добровольных пожертвований,поступивших на проведение мероприятий по физической культуре и спорту</t>
  </si>
  <si>
    <t>Обеспечение выборов и референдумов</t>
  </si>
  <si>
    <t>0200002</t>
  </si>
  <si>
    <t>Прочая закупка товаров, работ и услуг для муниципальных нужд(погашение кредиторской задолженности за 2012 годгод)</t>
  </si>
  <si>
    <t>4400201</t>
  </si>
  <si>
    <t>Добровольные пожертвования</t>
  </si>
  <si>
    <t>Долгосрочная целевая программа "Комплексные меры профилактики правоенарушений во Владимирской области"</t>
  </si>
  <si>
    <t>14</t>
  </si>
  <si>
    <t>5220203</t>
  </si>
  <si>
    <t>Уплата налогов ,сборов и иных обязательных платежей в бюджетную систему Российской Федерации</t>
  </si>
  <si>
    <t>Национальная  безопасность и правоохранительная деятельность</t>
  </si>
  <si>
    <t xml:space="preserve">Уплата налогов ,сборов и иных обязательных платежей </t>
  </si>
  <si>
    <t>7952301</t>
  </si>
  <si>
    <t>Муниципальная целевая программа "Осуществление комплекса мероприятий по оказанию услуг в сфере коммунального и хозяйственного обеспечения деятельности администрации МО г.Александров на 2013гг"</t>
  </si>
  <si>
    <t>Ведомственная структура расходов 
бюджета муниципального образования город Александров 
на 2013 год</t>
  </si>
  <si>
    <t>5050004</t>
  </si>
  <si>
    <t>Субсидии на компенсацию расходов бюджетов муниципального образования связанных с предоставлением дополнительных субсидий гражданам на оплату коммунальных услуг</t>
  </si>
  <si>
    <t>в том числе: погашение кредиторской задолженности за 2012 год</t>
  </si>
  <si>
    <t>Федеральная целевая программа "Культура России 2012-2018г"</t>
  </si>
  <si>
    <t>1003299</t>
  </si>
  <si>
    <t>Другие вопросы в области национальной безопасности и првоохранительной деятельности</t>
  </si>
  <si>
    <t>Исполнено</t>
  </si>
  <si>
    <t>Приложение №3</t>
  </si>
  <si>
    <t>от   25.06.2014 г. №   54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</si>
</sst>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</numFmts>
  <fonts count="51">
    <font>
      <sz val="10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wrapText="1"/>
    </xf>
    <xf numFmtId="0" fontId="3" fillId="0" borderId="0" xfId="0" applyFont="1" applyFill="1" applyAlignment="1">
      <alignment/>
    </xf>
    <xf numFmtId="180" fontId="3" fillId="0" borderId="10" xfId="0" applyNumberFormat="1" applyFont="1" applyFill="1" applyBorder="1" applyAlignment="1">
      <alignment/>
    </xf>
    <xf numFmtId="180" fontId="10" fillId="0" borderId="10" xfId="0" applyNumberFormat="1" applyFont="1" applyBorder="1" applyAlignment="1">
      <alignment/>
    </xf>
    <xf numFmtId="180" fontId="10" fillId="0" borderId="10" xfId="0" applyNumberFormat="1" applyFont="1" applyFill="1" applyBorder="1" applyAlignment="1">
      <alignment/>
    </xf>
    <xf numFmtId="180" fontId="16" fillId="0" borderId="10" xfId="0" applyNumberFormat="1" applyFont="1" applyFill="1" applyBorder="1" applyAlignment="1">
      <alignment/>
    </xf>
    <xf numFmtId="180" fontId="15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13" fillId="0" borderId="10" xfId="0" applyNumberFormat="1" applyFont="1" applyFill="1" applyBorder="1" applyAlignment="1">
      <alignment/>
    </xf>
    <xf numFmtId="180" fontId="12" fillId="0" borderId="10" xfId="0" applyNumberFormat="1" applyFont="1" applyFill="1" applyBorder="1" applyAlignment="1">
      <alignment/>
    </xf>
    <xf numFmtId="180" fontId="10" fillId="3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180" fontId="3" fillId="0" borderId="10" xfId="0" applyNumberFormat="1" applyFont="1" applyBorder="1" applyAlignment="1">
      <alignment/>
    </xf>
    <xf numFmtId="180" fontId="14" fillId="33" borderId="10" xfId="0" applyNumberFormat="1" applyFont="1" applyFill="1" applyBorder="1" applyAlignment="1">
      <alignment/>
    </xf>
    <xf numFmtId="180" fontId="14" fillId="0" borderId="10" xfId="0" applyNumberFormat="1" applyFont="1" applyBorder="1" applyAlignment="1">
      <alignment/>
    </xf>
    <xf numFmtId="180" fontId="14" fillId="0" borderId="10" xfId="0" applyNumberFormat="1" applyFont="1" applyFill="1" applyBorder="1" applyAlignment="1">
      <alignment/>
    </xf>
    <xf numFmtId="180" fontId="12" fillId="0" borderId="10" xfId="0" applyNumberFormat="1" applyFont="1" applyBorder="1" applyAlignment="1">
      <alignment/>
    </xf>
    <xf numFmtId="180" fontId="11" fillId="33" borderId="10" xfId="0" applyNumberFormat="1" applyFont="1" applyFill="1" applyBorder="1" applyAlignment="1">
      <alignment/>
    </xf>
    <xf numFmtId="180" fontId="12" fillId="33" borderId="10" xfId="0" applyNumberFormat="1" applyFont="1" applyFill="1" applyBorder="1" applyAlignment="1">
      <alignment/>
    </xf>
    <xf numFmtId="180" fontId="7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6"/>
  <sheetViews>
    <sheetView tabSelected="1" zoomScale="110" zoomScaleNormal="110" zoomScalePageLayoutView="0" workbookViewId="0" topLeftCell="A1">
      <selection activeCell="A6" sqref="A6:F6"/>
    </sheetView>
  </sheetViews>
  <sheetFormatPr defaultColWidth="9.140625" defaultRowHeight="12.75"/>
  <cols>
    <col min="1" max="1" width="5.140625" style="2" customWidth="1"/>
    <col min="2" max="2" width="37.7109375" style="3" customWidth="1"/>
    <col min="3" max="4" width="7.7109375" style="3" customWidth="1"/>
    <col min="5" max="5" width="9.8515625" style="3" customWidth="1"/>
    <col min="6" max="6" width="7.7109375" style="3" customWidth="1"/>
    <col min="7" max="7" width="10.57421875" style="3" customWidth="1"/>
    <col min="8" max="16384" width="9.140625" style="3" customWidth="1"/>
  </cols>
  <sheetData>
    <row r="1" spans="3:6" ht="12.75">
      <c r="C1" s="80" t="s">
        <v>222</v>
      </c>
      <c r="D1" s="80"/>
      <c r="E1" s="80"/>
      <c r="F1" s="80"/>
    </row>
    <row r="2" spans="3:6" ht="12.75">
      <c r="C2" s="4"/>
      <c r="D2" s="4"/>
      <c r="E2" s="89" t="s">
        <v>93</v>
      </c>
      <c r="F2" s="89"/>
    </row>
    <row r="3" spans="2:6" ht="24" customHeight="1">
      <c r="B3" s="5"/>
      <c r="C3" s="4"/>
      <c r="D3" s="4"/>
      <c r="E3" s="89"/>
      <c r="F3" s="89"/>
    </row>
    <row r="4" spans="3:6" ht="12.75">
      <c r="C4" s="80" t="s">
        <v>223</v>
      </c>
      <c r="D4" s="80"/>
      <c r="E4" s="80"/>
      <c r="F4" s="80"/>
    </row>
    <row r="5" ht="6" customHeight="1"/>
    <row r="6" spans="1:14" s="6" customFormat="1" ht="45.75" customHeight="1">
      <c r="A6" s="81" t="s">
        <v>214</v>
      </c>
      <c r="B6" s="82"/>
      <c r="C6" s="82"/>
      <c r="D6" s="82"/>
      <c r="E6" s="82"/>
      <c r="F6" s="82"/>
      <c r="N6" s="59"/>
    </row>
    <row r="8" spans="1:7" s="9" customFormat="1" ht="129" customHeight="1">
      <c r="A8" s="7" t="s">
        <v>29</v>
      </c>
      <c r="B8" s="8" t="s">
        <v>30</v>
      </c>
      <c r="C8" s="8" t="s">
        <v>31</v>
      </c>
      <c r="D8" s="8" t="s">
        <v>32</v>
      </c>
      <c r="E8" s="8" t="s">
        <v>77</v>
      </c>
      <c r="F8" s="8" t="s">
        <v>76</v>
      </c>
      <c r="G8" s="56" t="s">
        <v>221</v>
      </c>
    </row>
    <row r="9" spans="1:7" s="13" customFormat="1" ht="12.75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6"/>
    </row>
    <row r="10" spans="1:7" ht="12.75">
      <c r="A10" s="14"/>
      <c r="B10" s="12"/>
      <c r="C10" s="12"/>
      <c r="D10" s="12"/>
      <c r="E10" s="12"/>
      <c r="F10" s="12"/>
      <c r="G10" s="58"/>
    </row>
    <row r="11" spans="1:7" s="13" customFormat="1" ht="38.25">
      <c r="A11" s="83">
        <v>703</v>
      </c>
      <c r="B11" s="15" t="s">
        <v>28</v>
      </c>
      <c r="C11" s="16"/>
      <c r="D11" s="16"/>
      <c r="E11" s="16" t="s">
        <v>153</v>
      </c>
      <c r="F11" s="16"/>
      <c r="G11" s="63">
        <f>SUM(G12+G57+G72+G87+G126+G131+G154+G158)</f>
        <v>102159.83559000002</v>
      </c>
    </row>
    <row r="12" spans="1:7" ht="26.25" customHeight="1">
      <c r="A12" s="83"/>
      <c r="B12" s="17" t="s">
        <v>0</v>
      </c>
      <c r="C12" s="18" t="s">
        <v>33</v>
      </c>
      <c r="D12" s="18"/>
      <c r="E12" s="18"/>
      <c r="F12" s="18"/>
      <c r="G12" s="63">
        <f>SUM(G13+G17+G35+G43)</f>
        <v>24097.777430000006</v>
      </c>
    </row>
    <row r="13" spans="1:7" ht="51.75" customHeight="1">
      <c r="A13" s="83"/>
      <c r="B13" s="15" t="s">
        <v>72</v>
      </c>
      <c r="C13" s="19" t="s">
        <v>33</v>
      </c>
      <c r="D13" s="20" t="s">
        <v>34</v>
      </c>
      <c r="E13" s="20"/>
      <c r="F13" s="20"/>
      <c r="G13" s="64">
        <v>1058.48784</v>
      </c>
    </row>
    <row r="14" spans="1:7" ht="12.75">
      <c r="A14" s="83"/>
      <c r="B14" s="15" t="s">
        <v>1</v>
      </c>
      <c r="C14" s="19" t="s">
        <v>33</v>
      </c>
      <c r="D14" s="19" t="s">
        <v>34</v>
      </c>
      <c r="E14" s="20" t="s">
        <v>35</v>
      </c>
      <c r="F14" s="19"/>
      <c r="G14" s="62">
        <v>1058.48784</v>
      </c>
    </row>
    <row r="15" spans="1:7" ht="25.5">
      <c r="A15" s="83"/>
      <c r="B15" s="1" t="s">
        <v>95</v>
      </c>
      <c r="C15" s="19" t="s">
        <v>33</v>
      </c>
      <c r="D15" s="19" t="s">
        <v>34</v>
      </c>
      <c r="E15" s="19" t="s">
        <v>35</v>
      </c>
      <c r="F15" s="20" t="s">
        <v>96</v>
      </c>
      <c r="G15" s="62">
        <v>1058.48784</v>
      </c>
    </row>
    <row r="16" spans="1:10" ht="12.75">
      <c r="A16" s="83"/>
      <c r="B16" s="1" t="s">
        <v>97</v>
      </c>
      <c r="C16" s="19" t="s">
        <v>33</v>
      </c>
      <c r="D16" s="19" t="s">
        <v>34</v>
      </c>
      <c r="E16" s="19" t="s">
        <v>35</v>
      </c>
      <c r="F16" s="20" t="s">
        <v>98</v>
      </c>
      <c r="G16" s="62">
        <v>1058.48784</v>
      </c>
      <c r="J16" s="13"/>
    </row>
    <row r="17" spans="1:7" s="13" customFormat="1" ht="82.5" customHeight="1">
      <c r="A17" s="83"/>
      <c r="B17" s="15" t="s">
        <v>74</v>
      </c>
      <c r="C17" s="19" t="s">
        <v>33</v>
      </c>
      <c r="D17" s="20" t="s">
        <v>39</v>
      </c>
      <c r="E17" s="20"/>
      <c r="F17" s="20"/>
      <c r="G17" s="65">
        <f>SUM(G18+G24+G34)</f>
        <v>20649.464770000002</v>
      </c>
    </row>
    <row r="18" spans="1:7" ht="12.75">
      <c r="A18" s="83"/>
      <c r="B18" s="15" t="s">
        <v>2</v>
      </c>
      <c r="C18" s="19" t="s">
        <v>33</v>
      </c>
      <c r="D18" s="19" t="s">
        <v>39</v>
      </c>
      <c r="E18" s="20" t="s">
        <v>37</v>
      </c>
      <c r="F18" s="19"/>
      <c r="G18" s="66">
        <f>SUM(G19+G21+G26)</f>
        <v>15815.710310000002</v>
      </c>
    </row>
    <row r="19" spans="1:7" ht="25.5">
      <c r="A19" s="83"/>
      <c r="B19" s="1" t="s">
        <v>95</v>
      </c>
      <c r="C19" s="19" t="s">
        <v>33</v>
      </c>
      <c r="D19" s="19" t="s">
        <v>39</v>
      </c>
      <c r="E19" s="19" t="s">
        <v>37</v>
      </c>
      <c r="F19" s="20" t="s">
        <v>96</v>
      </c>
      <c r="G19" s="66">
        <v>13918.35214</v>
      </c>
    </row>
    <row r="20" spans="1:7" ht="12.75">
      <c r="A20" s="83"/>
      <c r="B20" s="1" t="s">
        <v>97</v>
      </c>
      <c r="C20" s="19" t="s">
        <v>33</v>
      </c>
      <c r="D20" s="19" t="s">
        <v>39</v>
      </c>
      <c r="E20" s="19" t="s">
        <v>37</v>
      </c>
      <c r="F20" s="20" t="s">
        <v>98</v>
      </c>
      <c r="G20" s="66">
        <v>13918.35214</v>
      </c>
    </row>
    <row r="21" spans="1:7" ht="25.5">
      <c r="A21" s="83"/>
      <c r="B21" s="1" t="s">
        <v>99</v>
      </c>
      <c r="C21" s="19" t="s">
        <v>33</v>
      </c>
      <c r="D21" s="19" t="s">
        <v>39</v>
      </c>
      <c r="E21" s="19" t="s">
        <v>37</v>
      </c>
      <c r="F21" s="20" t="s">
        <v>100</v>
      </c>
      <c r="G21" s="66">
        <f>SUM(G22+G23)</f>
        <v>1693.20613</v>
      </c>
    </row>
    <row r="22" spans="1:7" ht="38.25">
      <c r="A22" s="83"/>
      <c r="B22" s="1" t="s">
        <v>101</v>
      </c>
      <c r="C22" s="19" t="s">
        <v>33</v>
      </c>
      <c r="D22" s="19" t="s">
        <v>39</v>
      </c>
      <c r="E22" s="19" t="s">
        <v>37</v>
      </c>
      <c r="F22" s="20" t="s">
        <v>102</v>
      </c>
      <c r="G22" s="66">
        <v>397.59315</v>
      </c>
    </row>
    <row r="23" spans="1:7" ht="25.5">
      <c r="A23" s="83"/>
      <c r="B23" s="1" t="s">
        <v>103</v>
      </c>
      <c r="C23" s="19" t="s">
        <v>33</v>
      </c>
      <c r="D23" s="19" t="s">
        <v>39</v>
      </c>
      <c r="E23" s="19" t="s">
        <v>37</v>
      </c>
      <c r="F23" s="20" t="s">
        <v>104</v>
      </c>
      <c r="G23" s="66">
        <v>1295.61298</v>
      </c>
    </row>
    <row r="24" spans="1:7" ht="76.5">
      <c r="A24" s="83"/>
      <c r="B24" s="1" t="s">
        <v>213</v>
      </c>
      <c r="C24" s="19" t="s">
        <v>33</v>
      </c>
      <c r="D24" s="19" t="s">
        <v>39</v>
      </c>
      <c r="E24" s="20" t="s">
        <v>212</v>
      </c>
      <c r="F24" s="20" t="s">
        <v>100</v>
      </c>
      <c r="G24" s="66">
        <v>4468.05446</v>
      </c>
    </row>
    <row r="25" spans="1:7" ht="76.5">
      <c r="A25" s="83"/>
      <c r="B25" s="1" t="s">
        <v>213</v>
      </c>
      <c r="C25" s="19" t="s">
        <v>33</v>
      </c>
      <c r="D25" s="19" t="s">
        <v>39</v>
      </c>
      <c r="E25" s="19" t="s">
        <v>212</v>
      </c>
      <c r="F25" s="20" t="s">
        <v>104</v>
      </c>
      <c r="G25" s="66">
        <v>4468.05446</v>
      </c>
    </row>
    <row r="26" spans="1:7" ht="38.25">
      <c r="A26" s="83"/>
      <c r="B26" s="1" t="s">
        <v>113</v>
      </c>
      <c r="C26" s="19" t="s">
        <v>33</v>
      </c>
      <c r="D26" s="19" t="s">
        <v>39</v>
      </c>
      <c r="E26" s="19" t="s">
        <v>37</v>
      </c>
      <c r="F26" s="20" t="s">
        <v>114</v>
      </c>
      <c r="G26" s="66">
        <f>SUM(G27+G28)</f>
        <v>204.15204</v>
      </c>
    </row>
    <row r="27" spans="1:7" ht="25.5">
      <c r="A27" s="83"/>
      <c r="B27" s="1" t="s">
        <v>115</v>
      </c>
      <c r="C27" s="19" t="s">
        <v>33</v>
      </c>
      <c r="D27" s="19" t="s">
        <v>39</v>
      </c>
      <c r="E27" s="19" t="s">
        <v>37</v>
      </c>
      <c r="F27" s="20" t="s">
        <v>116</v>
      </c>
      <c r="G27" s="66">
        <v>113.623</v>
      </c>
    </row>
    <row r="28" spans="1:7" ht="25.5">
      <c r="A28" s="83"/>
      <c r="B28" s="1" t="s">
        <v>128</v>
      </c>
      <c r="C28" s="19" t="s">
        <v>33</v>
      </c>
      <c r="D28" s="19" t="s">
        <v>39</v>
      </c>
      <c r="E28" s="19" t="s">
        <v>37</v>
      </c>
      <c r="F28" s="20" t="s">
        <v>129</v>
      </c>
      <c r="G28" s="66">
        <v>90.52904</v>
      </c>
    </row>
    <row r="29" spans="1:7" ht="12.75" hidden="1">
      <c r="A29" s="83"/>
      <c r="B29" s="1"/>
      <c r="C29" s="19"/>
      <c r="D29" s="19"/>
      <c r="E29" s="19"/>
      <c r="F29" s="20"/>
      <c r="G29" s="66"/>
    </row>
    <row r="30" spans="1:7" ht="12.75" hidden="1">
      <c r="A30" s="83"/>
      <c r="B30" s="1"/>
      <c r="C30" s="19"/>
      <c r="D30" s="19"/>
      <c r="E30" s="19"/>
      <c r="F30" s="20"/>
      <c r="G30" s="66"/>
    </row>
    <row r="31" spans="1:7" ht="25.5" hidden="1">
      <c r="A31" s="83"/>
      <c r="B31" s="1" t="s">
        <v>103</v>
      </c>
      <c r="C31" s="19" t="s">
        <v>33</v>
      </c>
      <c r="D31" s="19" t="s">
        <v>39</v>
      </c>
      <c r="E31" s="19" t="s">
        <v>37</v>
      </c>
      <c r="F31" s="20" t="s">
        <v>104</v>
      </c>
      <c r="G31" s="66"/>
    </row>
    <row r="32" spans="1:7" ht="116.25" customHeight="1" hidden="1">
      <c r="A32" s="83"/>
      <c r="B32" s="21" t="s">
        <v>79</v>
      </c>
      <c r="C32" s="19" t="s">
        <v>33</v>
      </c>
      <c r="D32" s="19" t="s">
        <v>39</v>
      </c>
      <c r="E32" s="20" t="s">
        <v>80</v>
      </c>
      <c r="F32" s="20"/>
      <c r="G32" s="66"/>
    </row>
    <row r="33" spans="1:7" ht="12.75" hidden="1">
      <c r="A33" s="83"/>
      <c r="B33" s="1" t="s">
        <v>81</v>
      </c>
      <c r="C33" s="19" t="s">
        <v>33</v>
      </c>
      <c r="D33" s="19" t="s">
        <v>39</v>
      </c>
      <c r="E33" s="19" t="s">
        <v>80</v>
      </c>
      <c r="F33" s="20" t="s">
        <v>110</v>
      </c>
      <c r="G33" s="66"/>
    </row>
    <row r="34" spans="1:7" ht="38.25">
      <c r="A34" s="83"/>
      <c r="B34" s="1" t="s">
        <v>130</v>
      </c>
      <c r="C34" s="19" t="s">
        <v>33</v>
      </c>
      <c r="D34" s="19" t="s">
        <v>39</v>
      </c>
      <c r="E34" s="19" t="s">
        <v>80</v>
      </c>
      <c r="F34" s="20" t="s">
        <v>111</v>
      </c>
      <c r="G34" s="66">
        <v>365.7</v>
      </c>
    </row>
    <row r="35" spans="1:7" ht="12.75">
      <c r="A35" s="83"/>
      <c r="B35" s="15" t="s">
        <v>201</v>
      </c>
      <c r="C35" s="19" t="s">
        <v>33</v>
      </c>
      <c r="D35" s="20" t="s">
        <v>46</v>
      </c>
      <c r="E35" s="19"/>
      <c r="F35" s="20"/>
      <c r="G35" s="64">
        <v>265.68</v>
      </c>
    </row>
    <row r="36" spans="1:7" ht="25.5">
      <c r="A36" s="83"/>
      <c r="B36" s="1" t="s">
        <v>99</v>
      </c>
      <c r="C36" s="19" t="s">
        <v>33</v>
      </c>
      <c r="D36" s="19" t="s">
        <v>46</v>
      </c>
      <c r="E36" s="20" t="s">
        <v>202</v>
      </c>
      <c r="F36" s="20" t="s">
        <v>100</v>
      </c>
      <c r="G36" s="62">
        <v>265.68</v>
      </c>
    </row>
    <row r="37" spans="1:7" ht="25.5">
      <c r="A37" s="83"/>
      <c r="B37" s="1" t="s">
        <v>103</v>
      </c>
      <c r="C37" s="19" t="s">
        <v>33</v>
      </c>
      <c r="D37" s="19" t="s">
        <v>46</v>
      </c>
      <c r="E37" s="19" t="s">
        <v>202</v>
      </c>
      <c r="F37" s="20" t="s">
        <v>104</v>
      </c>
      <c r="G37" s="62">
        <v>265.68</v>
      </c>
    </row>
    <row r="38" spans="1:7" ht="0.75" customHeight="1">
      <c r="A38" s="83"/>
      <c r="B38" s="1"/>
      <c r="C38" s="19"/>
      <c r="D38" s="19"/>
      <c r="E38" s="19"/>
      <c r="F38" s="20"/>
      <c r="G38" s="62"/>
    </row>
    <row r="39" spans="1:7" ht="0.75" customHeight="1">
      <c r="A39" s="83"/>
      <c r="B39" s="1"/>
      <c r="C39" s="19"/>
      <c r="D39" s="19"/>
      <c r="E39" s="19"/>
      <c r="F39" s="20"/>
      <c r="G39" s="62"/>
    </row>
    <row r="40" spans="1:7" ht="12.75" hidden="1">
      <c r="A40" s="83"/>
      <c r="B40" s="1"/>
      <c r="C40" s="19"/>
      <c r="D40" s="19"/>
      <c r="E40" s="19"/>
      <c r="F40" s="20"/>
      <c r="G40" s="62"/>
    </row>
    <row r="41" spans="1:7" ht="12.75" hidden="1">
      <c r="A41" s="83"/>
      <c r="B41" s="1"/>
      <c r="C41" s="19"/>
      <c r="D41" s="19"/>
      <c r="E41" s="19"/>
      <c r="F41" s="20"/>
      <c r="G41" s="62"/>
    </row>
    <row r="42" spans="1:7" ht="12.75" hidden="1">
      <c r="A42" s="83"/>
      <c r="B42" s="1"/>
      <c r="C42" s="19"/>
      <c r="D42" s="19"/>
      <c r="E42" s="19"/>
      <c r="F42" s="20"/>
      <c r="G42" s="62"/>
    </row>
    <row r="43" spans="1:7" s="13" customFormat="1" ht="12.75">
      <c r="A43" s="83"/>
      <c r="B43" s="15" t="s">
        <v>3</v>
      </c>
      <c r="C43" s="19" t="s">
        <v>33</v>
      </c>
      <c r="D43" s="20" t="s">
        <v>41</v>
      </c>
      <c r="E43" s="20"/>
      <c r="F43" s="20"/>
      <c r="G43" s="64">
        <f>SUM(G44+G53)</f>
        <v>2124.14482</v>
      </c>
    </row>
    <row r="44" spans="1:7" ht="38.25">
      <c r="A44" s="83"/>
      <c r="B44" s="15" t="s">
        <v>65</v>
      </c>
      <c r="C44" s="19" t="s">
        <v>33</v>
      </c>
      <c r="D44" s="19" t="s">
        <v>41</v>
      </c>
      <c r="E44" s="20" t="s">
        <v>42</v>
      </c>
      <c r="F44" s="19"/>
      <c r="G44" s="62">
        <f>SUM(G45+G47+G50)</f>
        <v>1988.06882</v>
      </c>
    </row>
    <row r="45" spans="1:7" ht="25.5">
      <c r="A45" s="83"/>
      <c r="B45" s="1" t="s">
        <v>105</v>
      </c>
      <c r="C45" s="19" t="s">
        <v>33</v>
      </c>
      <c r="D45" s="19" t="s">
        <v>41</v>
      </c>
      <c r="E45" s="19" t="s">
        <v>42</v>
      </c>
      <c r="F45" s="20" t="s">
        <v>106</v>
      </c>
      <c r="G45" s="62">
        <v>836.73215</v>
      </c>
    </row>
    <row r="46" spans="1:7" ht="12.75">
      <c r="A46" s="83"/>
      <c r="B46" s="1" t="s">
        <v>97</v>
      </c>
      <c r="C46" s="19" t="s">
        <v>33</v>
      </c>
      <c r="D46" s="19" t="s">
        <v>41</v>
      </c>
      <c r="E46" s="19" t="s">
        <v>42</v>
      </c>
      <c r="F46" s="20" t="s">
        <v>107</v>
      </c>
      <c r="G46" s="62">
        <v>836.73215</v>
      </c>
    </row>
    <row r="47" spans="1:7" ht="25.5">
      <c r="A47" s="83"/>
      <c r="B47" s="1" t="s">
        <v>99</v>
      </c>
      <c r="C47" s="19" t="s">
        <v>33</v>
      </c>
      <c r="D47" s="19" t="s">
        <v>41</v>
      </c>
      <c r="E47" s="19" t="s">
        <v>42</v>
      </c>
      <c r="F47" s="20" t="s">
        <v>100</v>
      </c>
      <c r="G47" s="62">
        <v>1150.09367</v>
      </c>
    </row>
    <row r="48" spans="1:7" ht="38.25">
      <c r="A48" s="83"/>
      <c r="B48" s="1" t="s">
        <v>101</v>
      </c>
      <c r="C48" s="19" t="s">
        <v>33</v>
      </c>
      <c r="D48" s="19" t="s">
        <v>41</v>
      </c>
      <c r="E48" s="19" t="s">
        <v>42</v>
      </c>
      <c r="F48" s="20" t="s">
        <v>102</v>
      </c>
      <c r="G48" s="62">
        <v>0</v>
      </c>
    </row>
    <row r="49" spans="1:7" ht="25.5">
      <c r="A49" s="83"/>
      <c r="B49" s="1" t="s">
        <v>103</v>
      </c>
      <c r="C49" s="19" t="s">
        <v>33</v>
      </c>
      <c r="D49" s="19" t="s">
        <v>41</v>
      </c>
      <c r="E49" s="19" t="s">
        <v>42</v>
      </c>
      <c r="F49" s="20" t="s">
        <v>104</v>
      </c>
      <c r="G49" s="62">
        <v>1150.09367</v>
      </c>
    </row>
    <row r="50" spans="1:7" ht="38.25">
      <c r="A50" s="83"/>
      <c r="B50" s="1" t="s">
        <v>113</v>
      </c>
      <c r="C50" s="19" t="s">
        <v>33</v>
      </c>
      <c r="D50" s="19" t="s">
        <v>41</v>
      </c>
      <c r="E50" s="19" t="s">
        <v>42</v>
      </c>
      <c r="F50" s="20" t="s">
        <v>114</v>
      </c>
      <c r="G50" s="62">
        <v>1.243</v>
      </c>
    </row>
    <row r="51" spans="1:7" ht="25.5">
      <c r="A51" s="83"/>
      <c r="B51" s="1" t="s">
        <v>115</v>
      </c>
      <c r="C51" s="19" t="s">
        <v>33</v>
      </c>
      <c r="D51" s="19" t="s">
        <v>41</v>
      </c>
      <c r="E51" s="19" t="s">
        <v>42</v>
      </c>
      <c r="F51" s="20" t="s">
        <v>116</v>
      </c>
      <c r="G51" s="62">
        <v>1.243</v>
      </c>
    </row>
    <row r="52" spans="1:7" ht="0.75" customHeight="1">
      <c r="A52" s="83"/>
      <c r="B52" s="1" t="s">
        <v>103</v>
      </c>
      <c r="C52" s="19" t="s">
        <v>33</v>
      </c>
      <c r="D52" s="19" t="s">
        <v>41</v>
      </c>
      <c r="E52" s="19" t="s">
        <v>42</v>
      </c>
      <c r="F52" s="20" t="s">
        <v>104</v>
      </c>
      <c r="G52" s="62"/>
    </row>
    <row r="53" spans="1:7" ht="45" customHeight="1">
      <c r="A53" s="83"/>
      <c r="B53" s="15" t="s">
        <v>166</v>
      </c>
      <c r="C53" s="19" t="s">
        <v>33</v>
      </c>
      <c r="D53" s="19" t="s">
        <v>41</v>
      </c>
      <c r="E53" s="20" t="s">
        <v>43</v>
      </c>
      <c r="F53" s="19"/>
      <c r="G53" s="64">
        <f>154.966-18.89</f>
        <v>136.07600000000002</v>
      </c>
    </row>
    <row r="54" spans="1:7" ht="38.25">
      <c r="A54" s="83"/>
      <c r="B54" s="1" t="s">
        <v>113</v>
      </c>
      <c r="C54" s="19" t="s">
        <v>33</v>
      </c>
      <c r="D54" s="19" t="s">
        <v>41</v>
      </c>
      <c r="E54" s="19" t="s">
        <v>43</v>
      </c>
      <c r="F54" s="20" t="s">
        <v>114</v>
      </c>
      <c r="G54" s="62">
        <f>154.966-18.89</f>
        <v>136.07600000000002</v>
      </c>
    </row>
    <row r="55" spans="1:7" ht="25.5">
      <c r="A55" s="83"/>
      <c r="B55" s="1" t="s">
        <v>115</v>
      </c>
      <c r="C55" s="19" t="s">
        <v>33</v>
      </c>
      <c r="D55" s="19" t="s">
        <v>41</v>
      </c>
      <c r="E55" s="19" t="s">
        <v>43</v>
      </c>
      <c r="F55" s="20" t="s">
        <v>116</v>
      </c>
      <c r="G55" s="62">
        <v>0</v>
      </c>
    </row>
    <row r="56" spans="1:7" ht="25.5">
      <c r="A56" s="83"/>
      <c r="B56" s="1" t="s">
        <v>128</v>
      </c>
      <c r="C56" s="19" t="s">
        <v>33</v>
      </c>
      <c r="D56" s="19" t="s">
        <v>41</v>
      </c>
      <c r="E56" s="19" t="s">
        <v>43</v>
      </c>
      <c r="F56" s="20" t="s">
        <v>129</v>
      </c>
      <c r="G56" s="62">
        <f>154.966-18.89</f>
        <v>136.07600000000002</v>
      </c>
    </row>
    <row r="57" spans="1:7" ht="44.25" customHeight="1">
      <c r="A57" s="83"/>
      <c r="B57" s="17" t="s">
        <v>27</v>
      </c>
      <c r="C57" s="18" t="s">
        <v>36</v>
      </c>
      <c r="D57" s="18"/>
      <c r="E57" s="18"/>
      <c r="F57" s="18"/>
      <c r="G57" s="64">
        <f>SUM(G58)</f>
        <v>3133.85502</v>
      </c>
    </row>
    <row r="58" spans="1:7" s="22" customFormat="1" ht="51">
      <c r="A58" s="83"/>
      <c r="B58" s="15" t="s">
        <v>127</v>
      </c>
      <c r="C58" s="19" t="s">
        <v>36</v>
      </c>
      <c r="D58" s="20" t="s">
        <v>44</v>
      </c>
      <c r="E58" s="20"/>
      <c r="F58" s="20"/>
      <c r="G58" s="64">
        <f>SUM(G67+G69)</f>
        <v>3133.85502</v>
      </c>
    </row>
    <row r="59" spans="1:7" ht="12.75" hidden="1">
      <c r="A59" s="83"/>
      <c r="B59" s="1"/>
      <c r="C59" s="19" t="s">
        <v>36</v>
      </c>
      <c r="D59" s="19" t="s">
        <v>207</v>
      </c>
      <c r="E59" s="19"/>
      <c r="F59" s="20"/>
      <c r="G59" s="62"/>
    </row>
    <row r="60" spans="1:7" ht="51" hidden="1">
      <c r="A60" s="83"/>
      <c r="B60" s="23" t="s">
        <v>206</v>
      </c>
      <c r="C60" s="20" t="s">
        <v>36</v>
      </c>
      <c r="D60" s="20" t="s">
        <v>207</v>
      </c>
      <c r="E60" s="20" t="s">
        <v>208</v>
      </c>
      <c r="F60" s="20" t="s">
        <v>126</v>
      </c>
      <c r="G60" s="62"/>
    </row>
    <row r="61" spans="1:7" ht="25.5" hidden="1">
      <c r="A61" s="83"/>
      <c r="B61" s="24" t="s">
        <v>125</v>
      </c>
      <c r="C61" s="25" t="s">
        <v>36</v>
      </c>
      <c r="D61" s="25" t="s">
        <v>207</v>
      </c>
      <c r="E61" s="25" t="s">
        <v>208</v>
      </c>
      <c r="F61" s="25" t="s">
        <v>126</v>
      </c>
      <c r="G61" s="62"/>
    </row>
    <row r="62" spans="1:7" ht="51" hidden="1">
      <c r="A62" s="83"/>
      <c r="B62" s="24" t="s">
        <v>123</v>
      </c>
      <c r="C62" s="25" t="s">
        <v>36</v>
      </c>
      <c r="D62" s="25" t="s">
        <v>207</v>
      </c>
      <c r="E62" s="25" t="s">
        <v>208</v>
      </c>
      <c r="F62" s="25"/>
      <c r="G62" s="62"/>
    </row>
    <row r="63" spans="1:7" ht="12.75" hidden="1">
      <c r="A63" s="83"/>
      <c r="B63" s="24" t="s">
        <v>67</v>
      </c>
      <c r="C63" s="25"/>
      <c r="D63" s="25"/>
      <c r="E63" s="25"/>
      <c r="F63" s="25"/>
      <c r="G63" s="62"/>
    </row>
    <row r="64" spans="1:7" ht="38.25" hidden="1">
      <c r="A64" s="83"/>
      <c r="B64" s="24" t="s">
        <v>158</v>
      </c>
      <c r="C64" s="25" t="s">
        <v>36</v>
      </c>
      <c r="D64" s="25" t="s">
        <v>207</v>
      </c>
      <c r="E64" s="25" t="s">
        <v>208</v>
      </c>
      <c r="F64" s="25" t="s">
        <v>126</v>
      </c>
      <c r="G64" s="62"/>
    </row>
    <row r="65" spans="1:7" ht="0.75" customHeight="1">
      <c r="A65" s="83"/>
      <c r="B65" s="1"/>
      <c r="C65" s="19"/>
      <c r="D65" s="19"/>
      <c r="E65" s="19"/>
      <c r="F65" s="20"/>
      <c r="G65" s="62"/>
    </row>
    <row r="66" spans="1:7" ht="52.5" customHeight="1">
      <c r="A66" s="83"/>
      <c r="B66" s="15" t="s">
        <v>75</v>
      </c>
      <c r="C66" s="19" t="s">
        <v>36</v>
      </c>
      <c r="D66" s="19" t="s">
        <v>44</v>
      </c>
      <c r="E66" s="20" t="s">
        <v>45</v>
      </c>
      <c r="F66" s="19"/>
      <c r="G66" s="64">
        <v>52.95502</v>
      </c>
    </row>
    <row r="67" spans="1:7" ht="25.5">
      <c r="A67" s="83"/>
      <c r="B67" s="1" t="s">
        <v>99</v>
      </c>
      <c r="C67" s="19" t="s">
        <v>36</v>
      </c>
      <c r="D67" s="19" t="s">
        <v>44</v>
      </c>
      <c r="E67" s="19" t="s">
        <v>45</v>
      </c>
      <c r="F67" s="20" t="s">
        <v>100</v>
      </c>
      <c r="G67" s="62">
        <v>52.95502</v>
      </c>
    </row>
    <row r="68" spans="1:7" ht="25.5">
      <c r="A68" s="83"/>
      <c r="B68" s="1" t="s">
        <v>103</v>
      </c>
      <c r="C68" s="19" t="s">
        <v>36</v>
      </c>
      <c r="D68" s="19" t="s">
        <v>44</v>
      </c>
      <c r="E68" s="19" t="s">
        <v>45</v>
      </c>
      <c r="F68" s="20" t="s">
        <v>104</v>
      </c>
      <c r="G68" s="62">
        <v>52.95502</v>
      </c>
    </row>
    <row r="69" spans="1:7" ht="115.5" customHeight="1">
      <c r="A69" s="83"/>
      <c r="B69" s="21" t="s">
        <v>79</v>
      </c>
      <c r="C69" s="19" t="s">
        <v>36</v>
      </c>
      <c r="D69" s="19" t="s">
        <v>44</v>
      </c>
      <c r="E69" s="20" t="s">
        <v>80</v>
      </c>
      <c r="F69" s="20"/>
      <c r="G69" s="64">
        <v>3080.9</v>
      </c>
    </row>
    <row r="70" spans="1:7" ht="12.75">
      <c r="A70" s="83"/>
      <c r="B70" s="1" t="s">
        <v>81</v>
      </c>
      <c r="C70" s="19" t="s">
        <v>36</v>
      </c>
      <c r="D70" s="19" t="s">
        <v>44</v>
      </c>
      <c r="E70" s="19" t="s">
        <v>80</v>
      </c>
      <c r="F70" s="20" t="s">
        <v>110</v>
      </c>
      <c r="G70" s="62">
        <v>3080.9</v>
      </c>
    </row>
    <row r="71" spans="1:7" ht="38.25">
      <c r="A71" s="83"/>
      <c r="B71" s="1" t="s">
        <v>130</v>
      </c>
      <c r="C71" s="19" t="s">
        <v>36</v>
      </c>
      <c r="D71" s="19" t="s">
        <v>44</v>
      </c>
      <c r="E71" s="19" t="s">
        <v>80</v>
      </c>
      <c r="F71" s="20" t="s">
        <v>111</v>
      </c>
      <c r="G71" s="62">
        <v>3080.9</v>
      </c>
    </row>
    <row r="72" spans="1:7" ht="12.75">
      <c r="A72" s="83"/>
      <c r="B72" s="15" t="s">
        <v>131</v>
      </c>
      <c r="C72" s="20" t="s">
        <v>39</v>
      </c>
      <c r="D72" s="19"/>
      <c r="E72" s="19"/>
      <c r="F72" s="20"/>
      <c r="G72" s="64">
        <f>SUM(G73)</f>
        <v>36041.2703</v>
      </c>
    </row>
    <row r="73" spans="1:7" ht="12.75">
      <c r="A73" s="83"/>
      <c r="B73" s="15" t="s">
        <v>132</v>
      </c>
      <c r="C73" s="19" t="s">
        <v>39</v>
      </c>
      <c r="D73" s="20" t="s">
        <v>44</v>
      </c>
      <c r="E73" s="19"/>
      <c r="F73" s="20"/>
      <c r="G73" s="64">
        <f>SUM(G74+G77+G80+G84)</f>
        <v>36041.2703</v>
      </c>
    </row>
    <row r="74" spans="1:7" ht="79.5" customHeight="1">
      <c r="A74" s="83"/>
      <c r="B74" s="26" t="s">
        <v>180</v>
      </c>
      <c r="C74" s="27" t="s">
        <v>39</v>
      </c>
      <c r="D74" s="27" t="s">
        <v>44</v>
      </c>
      <c r="E74" s="28" t="s">
        <v>179</v>
      </c>
      <c r="F74" s="29"/>
      <c r="G74" s="64">
        <v>607.143</v>
      </c>
    </row>
    <row r="75" spans="1:7" ht="25.5">
      <c r="A75" s="83"/>
      <c r="B75" s="30" t="s">
        <v>99</v>
      </c>
      <c r="C75" s="27" t="s">
        <v>39</v>
      </c>
      <c r="D75" s="27" t="s">
        <v>44</v>
      </c>
      <c r="E75" s="27" t="s">
        <v>179</v>
      </c>
      <c r="F75" s="28" t="s">
        <v>100</v>
      </c>
      <c r="G75" s="62">
        <v>607.143</v>
      </c>
    </row>
    <row r="76" spans="1:7" ht="25.5">
      <c r="A76" s="83"/>
      <c r="B76" s="30" t="s">
        <v>103</v>
      </c>
      <c r="C76" s="27" t="s">
        <v>39</v>
      </c>
      <c r="D76" s="27" t="s">
        <v>44</v>
      </c>
      <c r="E76" s="27" t="s">
        <v>179</v>
      </c>
      <c r="F76" s="28" t="s">
        <v>104</v>
      </c>
      <c r="G76" s="62">
        <v>607.143</v>
      </c>
    </row>
    <row r="77" spans="1:7" ht="106.5" customHeight="1">
      <c r="A77" s="83"/>
      <c r="B77" s="26" t="s">
        <v>181</v>
      </c>
      <c r="C77" s="27" t="s">
        <v>39</v>
      </c>
      <c r="D77" s="27" t="s">
        <v>44</v>
      </c>
      <c r="E77" s="28" t="s">
        <v>182</v>
      </c>
      <c r="F77" s="28"/>
      <c r="G77" s="64">
        <v>5677.03336</v>
      </c>
    </row>
    <row r="78" spans="1:7" ht="25.5">
      <c r="A78" s="83"/>
      <c r="B78" s="30" t="s">
        <v>99</v>
      </c>
      <c r="C78" s="27" t="s">
        <v>39</v>
      </c>
      <c r="D78" s="27" t="s">
        <v>44</v>
      </c>
      <c r="E78" s="27" t="s">
        <v>182</v>
      </c>
      <c r="F78" s="28" t="s">
        <v>100</v>
      </c>
      <c r="G78" s="62">
        <v>5677.03336</v>
      </c>
    </row>
    <row r="79" spans="1:7" ht="25.5">
      <c r="A79" s="83"/>
      <c r="B79" s="30" t="s">
        <v>103</v>
      </c>
      <c r="C79" s="27" t="s">
        <v>39</v>
      </c>
      <c r="D79" s="27" t="s">
        <v>44</v>
      </c>
      <c r="E79" s="27" t="s">
        <v>182</v>
      </c>
      <c r="F79" s="28" t="s">
        <v>104</v>
      </c>
      <c r="G79" s="62">
        <v>5677.03336</v>
      </c>
    </row>
    <row r="80" spans="1:7" ht="38.25">
      <c r="A80" s="83"/>
      <c r="B80" s="15" t="s">
        <v>184</v>
      </c>
      <c r="C80" s="19" t="s">
        <v>39</v>
      </c>
      <c r="D80" s="19" t="s">
        <v>44</v>
      </c>
      <c r="E80" s="20" t="s">
        <v>185</v>
      </c>
      <c r="F80" s="19"/>
      <c r="G80" s="64">
        <f>SUM(G81+G83)</f>
        <v>28991.738100000002</v>
      </c>
    </row>
    <row r="81" spans="1:7" ht="25.5">
      <c r="A81" s="83"/>
      <c r="B81" s="30" t="s">
        <v>99</v>
      </c>
      <c r="C81" s="19" t="s">
        <v>39</v>
      </c>
      <c r="D81" s="19" t="s">
        <v>44</v>
      </c>
      <c r="E81" s="19" t="s">
        <v>185</v>
      </c>
      <c r="F81" s="20" t="s">
        <v>100</v>
      </c>
      <c r="G81" s="64">
        <v>8203.07926</v>
      </c>
    </row>
    <row r="82" spans="1:7" ht="25.5">
      <c r="A82" s="83"/>
      <c r="B82" s="30" t="s">
        <v>103</v>
      </c>
      <c r="C82" s="19" t="s">
        <v>39</v>
      </c>
      <c r="D82" s="19" t="s">
        <v>44</v>
      </c>
      <c r="E82" s="19" t="s">
        <v>185</v>
      </c>
      <c r="F82" s="20" t="s">
        <v>104</v>
      </c>
      <c r="G82" s="62">
        <v>8203.07926</v>
      </c>
    </row>
    <row r="83" spans="1:7" ht="51">
      <c r="A83" s="83"/>
      <c r="B83" s="30" t="s">
        <v>134</v>
      </c>
      <c r="C83" s="19" t="s">
        <v>39</v>
      </c>
      <c r="D83" s="19" t="s">
        <v>44</v>
      </c>
      <c r="E83" s="19" t="s">
        <v>185</v>
      </c>
      <c r="F83" s="20" t="s">
        <v>133</v>
      </c>
      <c r="G83" s="64">
        <v>20788.65884</v>
      </c>
    </row>
    <row r="84" spans="1:7" ht="78" customHeight="1">
      <c r="A84" s="83"/>
      <c r="B84" s="26" t="s">
        <v>186</v>
      </c>
      <c r="C84" s="19" t="s">
        <v>39</v>
      </c>
      <c r="D84" s="19" t="s">
        <v>44</v>
      </c>
      <c r="E84" s="20" t="s">
        <v>187</v>
      </c>
      <c r="F84" s="19"/>
      <c r="G84" s="64">
        <v>765.35584</v>
      </c>
    </row>
    <row r="85" spans="1:7" ht="25.5">
      <c r="A85" s="83"/>
      <c r="B85" s="30" t="s">
        <v>99</v>
      </c>
      <c r="C85" s="19" t="s">
        <v>39</v>
      </c>
      <c r="D85" s="19" t="s">
        <v>44</v>
      </c>
      <c r="E85" s="19" t="s">
        <v>187</v>
      </c>
      <c r="F85" s="20" t="s">
        <v>100</v>
      </c>
      <c r="G85" s="62">
        <v>765.35584</v>
      </c>
    </row>
    <row r="86" spans="1:7" ht="25.5">
      <c r="A86" s="83"/>
      <c r="B86" s="30" t="s">
        <v>103</v>
      </c>
      <c r="C86" s="19" t="s">
        <v>39</v>
      </c>
      <c r="D86" s="19" t="s">
        <v>44</v>
      </c>
      <c r="E86" s="19" t="s">
        <v>187</v>
      </c>
      <c r="F86" s="20" t="s">
        <v>104</v>
      </c>
      <c r="G86" s="62">
        <v>765.35584</v>
      </c>
    </row>
    <row r="87" spans="1:7" s="31" customFormat="1" ht="25.5">
      <c r="A87" s="83"/>
      <c r="B87" s="17" t="s">
        <v>6</v>
      </c>
      <c r="C87" s="20" t="s">
        <v>61</v>
      </c>
      <c r="D87" s="20"/>
      <c r="E87" s="20"/>
      <c r="F87" s="20"/>
      <c r="G87" s="64">
        <f>SUM(G88+G104+G120)</f>
        <v>28601.914500000003</v>
      </c>
    </row>
    <row r="88" spans="1:7" s="13" customFormat="1" ht="12.75">
      <c r="A88" s="83"/>
      <c r="B88" s="32" t="s">
        <v>7</v>
      </c>
      <c r="C88" s="19" t="s">
        <v>61</v>
      </c>
      <c r="D88" s="20" t="s">
        <v>33</v>
      </c>
      <c r="E88" s="20"/>
      <c r="F88" s="20"/>
      <c r="G88" s="64">
        <f>SUM(G89+G98)</f>
        <v>6944.183440000001</v>
      </c>
    </row>
    <row r="89" spans="1:7" s="4" customFormat="1" ht="52.5" customHeight="1">
      <c r="A89" s="83"/>
      <c r="B89" s="15" t="s">
        <v>194</v>
      </c>
      <c r="C89" s="19" t="s">
        <v>61</v>
      </c>
      <c r="D89" s="19" t="s">
        <v>33</v>
      </c>
      <c r="E89" s="20" t="s">
        <v>139</v>
      </c>
      <c r="F89" s="33"/>
      <c r="G89" s="67">
        <f>SUM(G90+G93)</f>
        <v>1130.41344</v>
      </c>
    </row>
    <row r="90" spans="1:7" s="4" customFormat="1" ht="51">
      <c r="A90" s="83"/>
      <c r="B90" s="1" t="s">
        <v>134</v>
      </c>
      <c r="C90" s="19" t="s">
        <v>61</v>
      </c>
      <c r="D90" s="19" t="s">
        <v>33</v>
      </c>
      <c r="E90" s="19" t="s">
        <v>139</v>
      </c>
      <c r="F90" s="20" t="s">
        <v>133</v>
      </c>
      <c r="G90" s="62">
        <v>1020.41444</v>
      </c>
    </row>
    <row r="91" spans="1:7" s="4" customFormat="1" ht="25.5">
      <c r="A91" s="83"/>
      <c r="B91" s="15" t="s">
        <v>217</v>
      </c>
      <c r="C91" s="19"/>
      <c r="D91" s="19"/>
      <c r="E91" s="19"/>
      <c r="F91" s="20"/>
      <c r="G91" s="62"/>
    </row>
    <row r="92" spans="1:7" s="4" customFormat="1" ht="51">
      <c r="A92" s="83"/>
      <c r="B92" s="1" t="s">
        <v>134</v>
      </c>
      <c r="C92" s="19" t="s">
        <v>61</v>
      </c>
      <c r="D92" s="19" t="s">
        <v>33</v>
      </c>
      <c r="E92" s="19" t="s">
        <v>139</v>
      </c>
      <c r="F92" s="20" t="s">
        <v>133</v>
      </c>
      <c r="G92" s="62">
        <v>0</v>
      </c>
    </row>
    <row r="93" spans="1:11" s="4" customFormat="1" ht="25.5">
      <c r="A93" s="83"/>
      <c r="B93" s="1" t="s">
        <v>99</v>
      </c>
      <c r="C93" s="19" t="s">
        <v>61</v>
      </c>
      <c r="D93" s="19" t="s">
        <v>33</v>
      </c>
      <c r="E93" s="19" t="s">
        <v>139</v>
      </c>
      <c r="F93" s="20" t="s">
        <v>100</v>
      </c>
      <c r="G93" s="64">
        <v>109.999</v>
      </c>
      <c r="K93" s="57"/>
    </row>
    <row r="94" spans="1:7" s="4" customFormat="1" ht="25.5">
      <c r="A94" s="83"/>
      <c r="B94" s="1" t="s">
        <v>103</v>
      </c>
      <c r="C94" s="19" t="s">
        <v>61</v>
      </c>
      <c r="D94" s="19" t="s">
        <v>33</v>
      </c>
      <c r="E94" s="19" t="s">
        <v>139</v>
      </c>
      <c r="F94" s="20" t="s">
        <v>104</v>
      </c>
      <c r="G94" s="62">
        <v>109.999</v>
      </c>
    </row>
    <row r="95" spans="1:7" s="4" customFormat="1" ht="25.5">
      <c r="A95" s="83"/>
      <c r="B95" s="15" t="s">
        <v>217</v>
      </c>
      <c r="C95" s="19"/>
      <c r="D95" s="19"/>
      <c r="E95" s="19"/>
      <c r="F95" s="20"/>
      <c r="G95" s="62"/>
    </row>
    <row r="96" spans="1:7" s="4" customFormat="1" ht="25.5">
      <c r="A96" s="83"/>
      <c r="B96" s="1" t="s">
        <v>99</v>
      </c>
      <c r="C96" s="19" t="s">
        <v>61</v>
      </c>
      <c r="D96" s="19" t="s">
        <v>33</v>
      </c>
      <c r="E96" s="19" t="s">
        <v>139</v>
      </c>
      <c r="F96" s="20" t="s">
        <v>100</v>
      </c>
      <c r="G96" s="62">
        <v>0</v>
      </c>
    </row>
    <row r="97" spans="1:7" s="4" customFormat="1" ht="25.5">
      <c r="A97" s="83"/>
      <c r="B97" s="1" t="s">
        <v>103</v>
      </c>
      <c r="C97" s="19" t="s">
        <v>61</v>
      </c>
      <c r="D97" s="19" t="s">
        <v>33</v>
      </c>
      <c r="E97" s="19" t="s">
        <v>139</v>
      </c>
      <c r="F97" s="20" t="s">
        <v>104</v>
      </c>
      <c r="G97" s="62">
        <v>0</v>
      </c>
    </row>
    <row r="98" spans="1:7" s="31" customFormat="1" ht="51.75" customHeight="1">
      <c r="A98" s="83"/>
      <c r="B98" s="15" t="s">
        <v>195</v>
      </c>
      <c r="C98" s="19" t="s">
        <v>61</v>
      </c>
      <c r="D98" s="19" t="s">
        <v>33</v>
      </c>
      <c r="E98" s="20" t="s">
        <v>140</v>
      </c>
      <c r="F98" s="20"/>
      <c r="G98" s="64">
        <f>SUM(G99+G101)</f>
        <v>5813.77</v>
      </c>
    </row>
    <row r="99" spans="1:7" s="31" customFormat="1" ht="40.5" customHeight="1">
      <c r="A99" s="83"/>
      <c r="B99" s="15" t="s">
        <v>117</v>
      </c>
      <c r="C99" s="19" t="s">
        <v>61</v>
      </c>
      <c r="D99" s="19" t="s">
        <v>33</v>
      </c>
      <c r="E99" s="19" t="s">
        <v>140</v>
      </c>
      <c r="F99" s="20" t="s">
        <v>118</v>
      </c>
      <c r="G99" s="62">
        <v>4760.08</v>
      </c>
    </row>
    <row r="100" spans="1:7" s="31" customFormat="1" ht="36.75" customHeight="1">
      <c r="A100" s="83"/>
      <c r="B100" s="15" t="s">
        <v>119</v>
      </c>
      <c r="C100" s="19" t="s">
        <v>61</v>
      </c>
      <c r="D100" s="19" t="s">
        <v>33</v>
      </c>
      <c r="E100" s="19" t="s">
        <v>140</v>
      </c>
      <c r="F100" s="20" t="s">
        <v>120</v>
      </c>
      <c r="G100" s="62">
        <v>4760.08</v>
      </c>
    </row>
    <row r="101" spans="1:7" s="31" customFormat="1" ht="39.75" customHeight="1">
      <c r="A101" s="83"/>
      <c r="B101" s="1" t="s">
        <v>138</v>
      </c>
      <c r="C101" s="19" t="s">
        <v>61</v>
      </c>
      <c r="D101" s="19" t="s">
        <v>33</v>
      </c>
      <c r="E101" s="19" t="s">
        <v>140</v>
      </c>
      <c r="F101" s="20" t="s">
        <v>137</v>
      </c>
      <c r="G101" s="62">
        <f>1401.02-347.33</f>
        <v>1053.69</v>
      </c>
    </row>
    <row r="102" spans="1:7" s="31" customFormat="1" ht="36.75" customHeight="1">
      <c r="A102" s="83"/>
      <c r="B102" s="1" t="s">
        <v>136</v>
      </c>
      <c r="C102" s="19" t="s">
        <v>61</v>
      </c>
      <c r="D102" s="19" t="s">
        <v>33</v>
      </c>
      <c r="E102" s="19" t="s">
        <v>140</v>
      </c>
      <c r="F102" s="20" t="s">
        <v>135</v>
      </c>
      <c r="G102" s="62">
        <f>1401.02-347.33</f>
        <v>1053.69</v>
      </c>
    </row>
    <row r="103" spans="1:7" s="31" customFormat="1" ht="0.75" customHeight="1">
      <c r="A103" s="83"/>
      <c r="B103" s="1" t="s">
        <v>136</v>
      </c>
      <c r="C103" s="19" t="s">
        <v>61</v>
      </c>
      <c r="D103" s="19" t="s">
        <v>34</v>
      </c>
      <c r="E103" s="19" t="s">
        <v>141</v>
      </c>
      <c r="F103" s="20" t="s">
        <v>135</v>
      </c>
      <c r="G103" s="68"/>
    </row>
    <row r="104" spans="1:7" s="31" customFormat="1" ht="12.75">
      <c r="A104" s="83"/>
      <c r="B104" s="32" t="s">
        <v>8</v>
      </c>
      <c r="C104" s="19" t="s">
        <v>61</v>
      </c>
      <c r="D104" s="20" t="s">
        <v>36</v>
      </c>
      <c r="E104" s="20"/>
      <c r="F104" s="20"/>
      <c r="G104" s="64">
        <f>SUM(G105+G108+G111+G115)</f>
        <v>17639.25876</v>
      </c>
    </row>
    <row r="105" spans="1:7" ht="12.75">
      <c r="A105" s="83"/>
      <c r="B105" s="15" t="s">
        <v>9</v>
      </c>
      <c r="C105" s="19" t="s">
        <v>61</v>
      </c>
      <c r="D105" s="19" t="s">
        <v>36</v>
      </c>
      <c r="E105" s="20" t="s">
        <v>62</v>
      </c>
      <c r="F105" s="19"/>
      <c r="G105" s="64">
        <v>9571.02912</v>
      </c>
    </row>
    <row r="106" spans="1:7" ht="25.5">
      <c r="A106" s="83"/>
      <c r="B106" s="1" t="s">
        <v>99</v>
      </c>
      <c r="C106" s="19" t="s">
        <v>61</v>
      </c>
      <c r="D106" s="19" t="s">
        <v>36</v>
      </c>
      <c r="E106" s="19" t="s">
        <v>62</v>
      </c>
      <c r="F106" s="20" t="s">
        <v>100</v>
      </c>
      <c r="G106" s="62">
        <v>9571.02912</v>
      </c>
    </row>
    <row r="107" spans="1:7" ht="25.5">
      <c r="A107" s="83"/>
      <c r="B107" s="1" t="s">
        <v>103</v>
      </c>
      <c r="C107" s="19" t="s">
        <v>61</v>
      </c>
      <c r="D107" s="19" t="s">
        <v>36</v>
      </c>
      <c r="E107" s="19" t="s">
        <v>62</v>
      </c>
      <c r="F107" s="20" t="s">
        <v>104</v>
      </c>
      <c r="G107" s="62">
        <v>9571.02912</v>
      </c>
    </row>
    <row r="108" spans="1:7" ht="14.25">
      <c r="A108" s="83"/>
      <c r="B108" s="34" t="s">
        <v>188</v>
      </c>
      <c r="C108" s="19" t="s">
        <v>61</v>
      </c>
      <c r="D108" s="19" t="s">
        <v>36</v>
      </c>
      <c r="E108" s="20" t="s">
        <v>189</v>
      </c>
      <c r="F108" s="20"/>
      <c r="G108" s="64">
        <v>1499.06782</v>
      </c>
    </row>
    <row r="109" spans="1:7" ht="51">
      <c r="A109" s="83"/>
      <c r="B109" s="30" t="s">
        <v>134</v>
      </c>
      <c r="C109" s="19" t="s">
        <v>61</v>
      </c>
      <c r="D109" s="19" t="s">
        <v>36</v>
      </c>
      <c r="E109" s="19" t="s">
        <v>189</v>
      </c>
      <c r="F109" s="20" t="s">
        <v>133</v>
      </c>
      <c r="G109" s="62">
        <v>1499.06782</v>
      </c>
    </row>
    <row r="110" spans="1:7" ht="51" hidden="1">
      <c r="A110" s="83"/>
      <c r="B110" s="30" t="s">
        <v>134</v>
      </c>
      <c r="C110" s="19" t="s">
        <v>61</v>
      </c>
      <c r="D110" s="19" t="s">
        <v>36</v>
      </c>
      <c r="E110" s="19" t="s">
        <v>189</v>
      </c>
      <c r="F110" s="20"/>
      <c r="G110" s="62"/>
    </row>
    <row r="111" spans="1:7" ht="26.25" customHeight="1">
      <c r="A111" s="83"/>
      <c r="B111" s="26" t="s">
        <v>168</v>
      </c>
      <c r="C111" s="27" t="s">
        <v>61</v>
      </c>
      <c r="D111" s="27" t="s">
        <v>36</v>
      </c>
      <c r="E111" s="28">
        <v>6000500</v>
      </c>
      <c r="F111" s="28"/>
      <c r="G111" s="64">
        <f>SUM(G112+G114)</f>
        <v>4161.17661</v>
      </c>
    </row>
    <row r="112" spans="1:7" ht="25.5">
      <c r="A112" s="83"/>
      <c r="B112" s="30" t="s">
        <v>99</v>
      </c>
      <c r="C112" s="27" t="s">
        <v>61</v>
      </c>
      <c r="D112" s="27" t="s">
        <v>36</v>
      </c>
      <c r="E112" s="27" t="s">
        <v>169</v>
      </c>
      <c r="F112" s="28" t="s">
        <v>100</v>
      </c>
      <c r="G112" s="62">
        <v>1950.73421</v>
      </c>
    </row>
    <row r="113" spans="1:7" ht="25.5">
      <c r="A113" s="83"/>
      <c r="B113" s="30" t="s">
        <v>103</v>
      </c>
      <c r="C113" s="27" t="s">
        <v>61</v>
      </c>
      <c r="D113" s="27" t="s">
        <v>36</v>
      </c>
      <c r="E113" s="27">
        <v>6000500</v>
      </c>
      <c r="F113" s="28" t="s">
        <v>104</v>
      </c>
      <c r="G113" s="62">
        <v>1950.73421</v>
      </c>
    </row>
    <row r="114" spans="1:7" ht="51">
      <c r="A114" s="83"/>
      <c r="B114" s="30" t="s">
        <v>134</v>
      </c>
      <c r="C114" s="27" t="s">
        <v>61</v>
      </c>
      <c r="D114" s="27" t="s">
        <v>36</v>
      </c>
      <c r="E114" s="27">
        <v>6000500</v>
      </c>
      <c r="F114" s="28" t="s">
        <v>133</v>
      </c>
      <c r="G114" s="62">
        <v>2210.4424</v>
      </c>
    </row>
    <row r="115" spans="1:7" ht="48.75" customHeight="1">
      <c r="A115" s="83"/>
      <c r="B115" s="15" t="s">
        <v>167</v>
      </c>
      <c r="C115" s="19" t="s">
        <v>61</v>
      </c>
      <c r="D115" s="19" t="s">
        <v>36</v>
      </c>
      <c r="E115" s="20" t="s">
        <v>142</v>
      </c>
      <c r="F115" s="19"/>
      <c r="G115" s="64">
        <v>2407.98521</v>
      </c>
    </row>
    <row r="116" spans="1:7" s="13" customFormat="1" ht="25.5">
      <c r="A116" s="83"/>
      <c r="B116" s="1" t="s">
        <v>99</v>
      </c>
      <c r="C116" s="19" t="s">
        <v>61</v>
      </c>
      <c r="D116" s="19" t="s">
        <v>36</v>
      </c>
      <c r="E116" s="19" t="s">
        <v>142</v>
      </c>
      <c r="F116" s="20" t="s">
        <v>100</v>
      </c>
      <c r="G116" s="62">
        <v>2407.98521</v>
      </c>
    </row>
    <row r="117" spans="1:7" s="13" customFormat="1" ht="25.5">
      <c r="A117" s="83"/>
      <c r="B117" s="1" t="s">
        <v>103</v>
      </c>
      <c r="C117" s="19" t="s">
        <v>61</v>
      </c>
      <c r="D117" s="19" t="s">
        <v>36</v>
      </c>
      <c r="E117" s="19" t="s">
        <v>142</v>
      </c>
      <c r="F117" s="20" t="s">
        <v>104</v>
      </c>
      <c r="G117" s="62">
        <v>2000</v>
      </c>
    </row>
    <row r="118" spans="1:7" s="13" customFormat="1" ht="38.25">
      <c r="A118" s="83"/>
      <c r="B118" s="1" t="s">
        <v>203</v>
      </c>
      <c r="C118" s="19" t="s">
        <v>61</v>
      </c>
      <c r="D118" s="19" t="s">
        <v>36</v>
      </c>
      <c r="E118" s="19" t="s">
        <v>142</v>
      </c>
      <c r="F118" s="20" t="s">
        <v>104</v>
      </c>
      <c r="G118" s="62">
        <v>407.98521</v>
      </c>
    </row>
    <row r="119" spans="1:7" s="13" customFormat="1" ht="0.75" customHeight="1">
      <c r="A119" s="83"/>
      <c r="B119" s="30" t="s">
        <v>134</v>
      </c>
      <c r="C119" s="19"/>
      <c r="D119" s="19"/>
      <c r="E119" s="19"/>
      <c r="F119" s="20"/>
      <c r="G119" s="64"/>
    </row>
    <row r="120" spans="1:7" s="13" customFormat="1" ht="25.5">
      <c r="A120" s="83"/>
      <c r="B120" s="15" t="s">
        <v>174</v>
      </c>
      <c r="C120" s="19" t="s">
        <v>61</v>
      </c>
      <c r="D120" s="20" t="s">
        <v>61</v>
      </c>
      <c r="E120" s="19"/>
      <c r="F120" s="20"/>
      <c r="G120" s="64">
        <f>SUM(G121)</f>
        <v>4018.4723000000004</v>
      </c>
    </row>
    <row r="121" spans="1:7" s="13" customFormat="1" ht="38.25">
      <c r="A121" s="83"/>
      <c r="B121" s="15" t="s">
        <v>65</v>
      </c>
      <c r="C121" s="19" t="s">
        <v>61</v>
      </c>
      <c r="D121" s="19" t="s">
        <v>61</v>
      </c>
      <c r="E121" s="20" t="s">
        <v>42</v>
      </c>
      <c r="F121" s="20"/>
      <c r="G121" s="64">
        <f>SUM(G122+G124)</f>
        <v>4018.4723000000004</v>
      </c>
    </row>
    <row r="122" spans="1:7" s="13" customFormat="1" ht="25.5">
      <c r="A122" s="83"/>
      <c r="B122" s="1" t="s">
        <v>105</v>
      </c>
      <c r="C122" s="19" t="s">
        <v>61</v>
      </c>
      <c r="D122" s="19" t="s">
        <v>61</v>
      </c>
      <c r="E122" s="19" t="s">
        <v>42</v>
      </c>
      <c r="F122" s="20" t="s">
        <v>106</v>
      </c>
      <c r="G122" s="62">
        <v>3693.55153</v>
      </c>
    </row>
    <row r="123" spans="1:7" s="13" customFormat="1" ht="12.75">
      <c r="A123" s="83"/>
      <c r="B123" s="1" t="s">
        <v>97</v>
      </c>
      <c r="C123" s="19" t="s">
        <v>61</v>
      </c>
      <c r="D123" s="19" t="s">
        <v>61</v>
      </c>
      <c r="E123" s="19" t="s">
        <v>42</v>
      </c>
      <c r="F123" s="20" t="s">
        <v>107</v>
      </c>
      <c r="G123" s="62">
        <v>3693.55153</v>
      </c>
    </row>
    <row r="124" spans="1:7" s="13" customFormat="1" ht="25.5">
      <c r="A124" s="83"/>
      <c r="B124" s="1" t="s">
        <v>99</v>
      </c>
      <c r="C124" s="19" t="s">
        <v>61</v>
      </c>
      <c r="D124" s="19" t="s">
        <v>61</v>
      </c>
      <c r="E124" s="19" t="s">
        <v>42</v>
      </c>
      <c r="F124" s="20" t="s">
        <v>100</v>
      </c>
      <c r="G124" s="62">
        <v>324.92077</v>
      </c>
    </row>
    <row r="125" spans="1:7" s="13" customFormat="1" ht="25.5">
      <c r="A125" s="83"/>
      <c r="B125" s="1" t="s">
        <v>103</v>
      </c>
      <c r="C125" s="19" t="s">
        <v>61</v>
      </c>
      <c r="D125" s="19" t="s">
        <v>61</v>
      </c>
      <c r="E125" s="19" t="s">
        <v>42</v>
      </c>
      <c r="F125" s="20" t="s">
        <v>104</v>
      </c>
      <c r="G125" s="62">
        <v>324.92077</v>
      </c>
    </row>
    <row r="126" spans="1:7" ht="18" customHeight="1">
      <c r="A126" s="83"/>
      <c r="B126" s="17" t="s">
        <v>10</v>
      </c>
      <c r="C126" s="18" t="s">
        <v>46</v>
      </c>
      <c r="D126" s="18"/>
      <c r="E126" s="18"/>
      <c r="F126" s="18"/>
      <c r="G126" s="64">
        <f>188.7-185.71</f>
        <v>2.9899999999999807</v>
      </c>
    </row>
    <row r="127" spans="1:7" ht="25.5">
      <c r="A127" s="83"/>
      <c r="B127" s="15" t="s">
        <v>12</v>
      </c>
      <c r="C127" s="19" t="s">
        <v>46</v>
      </c>
      <c r="D127" s="20" t="s">
        <v>46</v>
      </c>
      <c r="E127" s="20"/>
      <c r="F127" s="20"/>
      <c r="G127" s="64">
        <f>188.7-185.71</f>
        <v>2.9899999999999807</v>
      </c>
    </row>
    <row r="128" spans="1:7" ht="25.5">
      <c r="A128" s="83"/>
      <c r="B128" s="15" t="s">
        <v>92</v>
      </c>
      <c r="C128" s="19" t="s">
        <v>46</v>
      </c>
      <c r="D128" s="19" t="s">
        <v>46</v>
      </c>
      <c r="E128" s="20" t="s">
        <v>91</v>
      </c>
      <c r="F128" s="20"/>
      <c r="G128" s="62">
        <f>188.7-185.71</f>
        <v>2.9899999999999807</v>
      </c>
    </row>
    <row r="129" spans="1:7" ht="25.5">
      <c r="A129" s="83"/>
      <c r="B129" s="1" t="s">
        <v>99</v>
      </c>
      <c r="C129" s="19" t="s">
        <v>46</v>
      </c>
      <c r="D129" s="19" t="s">
        <v>46</v>
      </c>
      <c r="E129" s="19" t="s">
        <v>91</v>
      </c>
      <c r="F129" s="20" t="s">
        <v>100</v>
      </c>
      <c r="G129" s="62">
        <f>188.7-185.71</f>
        <v>2.9899999999999807</v>
      </c>
    </row>
    <row r="130" spans="1:7" ht="25.5">
      <c r="A130" s="83"/>
      <c r="B130" s="1" t="s">
        <v>103</v>
      </c>
      <c r="C130" s="19" t="s">
        <v>46</v>
      </c>
      <c r="D130" s="19" t="s">
        <v>46</v>
      </c>
      <c r="E130" s="19" t="s">
        <v>91</v>
      </c>
      <c r="F130" s="20" t="s">
        <v>104</v>
      </c>
      <c r="G130" s="62">
        <f>188.7-185.71</f>
        <v>2.9899999999999807</v>
      </c>
    </row>
    <row r="131" spans="1:7" ht="18" customHeight="1">
      <c r="A131" s="83"/>
      <c r="B131" s="17" t="s">
        <v>17</v>
      </c>
      <c r="C131" s="18" t="s">
        <v>47</v>
      </c>
      <c r="D131" s="18"/>
      <c r="E131" s="18"/>
      <c r="F131" s="18"/>
      <c r="G131" s="64">
        <f>SUM(G132+G136+G150)</f>
        <v>8632.450949999999</v>
      </c>
    </row>
    <row r="132" spans="1:7" s="31" customFormat="1" ht="12.75">
      <c r="A132" s="83"/>
      <c r="B132" s="15" t="s">
        <v>18</v>
      </c>
      <c r="C132" s="19" t="s">
        <v>47</v>
      </c>
      <c r="D132" s="20" t="s">
        <v>33</v>
      </c>
      <c r="E132" s="20"/>
      <c r="F132" s="20"/>
      <c r="G132" s="64">
        <v>1305.04805</v>
      </c>
    </row>
    <row r="133" spans="1:7" ht="25.5" customHeight="1">
      <c r="A133" s="83"/>
      <c r="B133" s="15" t="s">
        <v>19</v>
      </c>
      <c r="C133" s="19" t="s">
        <v>47</v>
      </c>
      <c r="D133" s="19" t="s">
        <v>33</v>
      </c>
      <c r="E133" s="20" t="s">
        <v>88</v>
      </c>
      <c r="F133" s="19"/>
      <c r="G133" s="62">
        <v>1305.04805</v>
      </c>
    </row>
    <row r="134" spans="1:7" ht="25.5">
      <c r="A134" s="83"/>
      <c r="B134" s="1" t="s">
        <v>117</v>
      </c>
      <c r="C134" s="19" t="s">
        <v>47</v>
      </c>
      <c r="D134" s="19" t="s">
        <v>33</v>
      </c>
      <c r="E134" s="19" t="s">
        <v>88</v>
      </c>
      <c r="F134" s="20" t="s">
        <v>118</v>
      </c>
      <c r="G134" s="62">
        <v>1305.04805</v>
      </c>
    </row>
    <row r="135" spans="1:7" ht="38.25">
      <c r="A135" s="83"/>
      <c r="B135" s="1" t="s">
        <v>119</v>
      </c>
      <c r="C135" s="19" t="s">
        <v>47</v>
      </c>
      <c r="D135" s="19" t="s">
        <v>33</v>
      </c>
      <c r="E135" s="19" t="s">
        <v>88</v>
      </c>
      <c r="F135" s="20" t="s">
        <v>120</v>
      </c>
      <c r="G135" s="62">
        <v>1305.04805</v>
      </c>
    </row>
    <row r="136" spans="1:7" s="13" customFormat="1" ht="12.75">
      <c r="A136" s="83"/>
      <c r="B136" s="15" t="s">
        <v>20</v>
      </c>
      <c r="C136" s="19" t="s">
        <v>47</v>
      </c>
      <c r="D136" s="20" t="s">
        <v>36</v>
      </c>
      <c r="E136" s="20"/>
      <c r="F136" s="20"/>
      <c r="G136" s="64">
        <f>SUM(G137+G140)</f>
        <v>7318.402899999999</v>
      </c>
    </row>
    <row r="137" spans="1:7" s="13" customFormat="1" ht="63.75">
      <c r="A137" s="83"/>
      <c r="B137" s="1" t="s">
        <v>216</v>
      </c>
      <c r="C137" s="19" t="s">
        <v>47</v>
      </c>
      <c r="D137" s="20" t="s">
        <v>36</v>
      </c>
      <c r="E137" s="20" t="s">
        <v>215</v>
      </c>
      <c r="F137" s="20"/>
      <c r="G137" s="64">
        <v>2679.8514</v>
      </c>
    </row>
    <row r="138" spans="1:7" s="13" customFormat="1" ht="63.75">
      <c r="A138" s="83"/>
      <c r="B138" s="1" t="s">
        <v>216</v>
      </c>
      <c r="C138" s="19" t="s">
        <v>47</v>
      </c>
      <c r="D138" s="20" t="s">
        <v>36</v>
      </c>
      <c r="E138" s="20" t="s">
        <v>215</v>
      </c>
      <c r="F138" s="20" t="s">
        <v>118</v>
      </c>
      <c r="G138" s="62">
        <v>2679.8514</v>
      </c>
    </row>
    <row r="139" spans="1:7" s="13" customFormat="1" ht="63.75">
      <c r="A139" s="83"/>
      <c r="B139" s="1" t="s">
        <v>216</v>
      </c>
      <c r="C139" s="19" t="s">
        <v>47</v>
      </c>
      <c r="D139" s="20" t="s">
        <v>36</v>
      </c>
      <c r="E139" s="20" t="s">
        <v>215</v>
      </c>
      <c r="F139" s="20" t="s">
        <v>150</v>
      </c>
      <c r="G139" s="62">
        <v>2679.8514</v>
      </c>
    </row>
    <row r="140" spans="1:7" ht="42" customHeight="1">
      <c r="A140" s="83"/>
      <c r="B140" s="15" t="s">
        <v>190</v>
      </c>
      <c r="C140" s="19" t="s">
        <v>47</v>
      </c>
      <c r="D140" s="19" t="s">
        <v>36</v>
      </c>
      <c r="E140" s="20" t="s">
        <v>64</v>
      </c>
      <c r="F140" s="19"/>
      <c r="G140" s="64">
        <v>4638.5515</v>
      </c>
    </row>
    <row r="141" spans="1:7" ht="25.5">
      <c r="A141" s="83"/>
      <c r="B141" s="1" t="s">
        <v>117</v>
      </c>
      <c r="C141" s="19" t="s">
        <v>47</v>
      </c>
      <c r="D141" s="19" t="s">
        <v>36</v>
      </c>
      <c r="E141" s="19" t="s">
        <v>64</v>
      </c>
      <c r="F141" s="20" t="s">
        <v>118</v>
      </c>
      <c r="G141" s="62">
        <v>4256</v>
      </c>
    </row>
    <row r="142" spans="1:7" ht="25.5">
      <c r="A142" s="83"/>
      <c r="B142" s="1" t="s">
        <v>149</v>
      </c>
      <c r="C142" s="19" t="s">
        <v>47</v>
      </c>
      <c r="D142" s="19" t="s">
        <v>36</v>
      </c>
      <c r="E142" s="19" t="s">
        <v>64</v>
      </c>
      <c r="F142" s="20" t="s">
        <v>150</v>
      </c>
      <c r="G142" s="62">
        <v>4256</v>
      </c>
    </row>
    <row r="143" spans="1:7" s="22" customFormat="1" ht="13.5">
      <c r="A143" s="83"/>
      <c r="B143" s="37" t="s">
        <v>67</v>
      </c>
      <c r="C143" s="25"/>
      <c r="D143" s="25"/>
      <c r="E143" s="25"/>
      <c r="F143" s="38"/>
      <c r="G143" s="69"/>
    </row>
    <row r="144" spans="1:7" s="22" customFormat="1" ht="26.25" customHeight="1">
      <c r="A144" s="83"/>
      <c r="B144" s="37" t="s">
        <v>193</v>
      </c>
      <c r="C144" s="25" t="s">
        <v>47</v>
      </c>
      <c r="D144" s="25" t="s">
        <v>36</v>
      </c>
      <c r="E144" s="25" t="s">
        <v>64</v>
      </c>
      <c r="F144" s="25" t="s">
        <v>150</v>
      </c>
      <c r="G144" s="62">
        <v>4256</v>
      </c>
    </row>
    <row r="145" spans="1:7" ht="41.25" customHeight="1">
      <c r="A145" s="83"/>
      <c r="B145" s="15" t="s">
        <v>190</v>
      </c>
      <c r="C145" s="19" t="s">
        <v>47</v>
      </c>
      <c r="D145" s="19" t="s">
        <v>36</v>
      </c>
      <c r="E145" s="20" t="s">
        <v>64</v>
      </c>
      <c r="F145" s="19"/>
      <c r="G145" s="62"/>
    </row>
    <row r="146" spans="1:7" ht="25.5">
      <c r="A146" s="83"/>
      <c r="B146" s="1" t="s">
        <v>117</v>
      </c>
      <c r="C146" s="19" t="s">
        <v>47</v>
      </c>
      <c r="D146" s="19" t="s">
        <v>36</v>
      </c>
      <c r="E146" s="19" t="s">
        <v>64</v>
      </c>
      <c r="F146" s="20" t="s">
        <v>118</v>
      </c>
      <c r="G146" s="69">
        <v>382.5515</v>
      </c>
    </row>
    <row r="147" spans="1:7" ht="25.5">
      <c r="A147" s="83"/>
      <c r="B147" s="1" t="s">
        <v>149</v>
      </c>
      <c r="C147" s="19" t="s">
        <v>47</v>
      </c>
      <c r="D147" s="19" t="s">
        <v>36</v>
      </c>
      <c r="E147" s="19" t="s">
        <v>64</v>
      </c>
      <c r="F147" s="20" t="s">
        <v>150</v>
      </c>
      <c r="G147" s="69">
        <v>382.5515</v>
      </c>
    </row>
    <row r="148" spans="1:7" s="22" customFormat="1" ht="13.5">
      <c r="A148" s="83"/>
      <c r="B148" s="37" t="s">
        <v>67</v>
      </c>
      <c r="C148" s="25"/>
      <c r="D148" s="25"/>
      <c r="E148" s="25"/>
      <c r="F148" s="38"/>
      <c r="G148" s="69"/>
    </row>
    <row r="149" spans="1:7" s="22" customFormat="1" ht="12.75">
      <c r="A149" s="83"/>
      <c r="B149" s="37" t="s">
        <v>192</v>
      </c>
      <c r="C149" s="25" t="s">
        <v>47</v>
      </c>
      <c r="D149" s="25" t="s">
        <v>36</v>
      </c>
      <c r="E149" s="25" t="s">
        <v>64</v>
      </c>
      <c r="F149" s="25" t="s">
        <v>150</v>
      </c>
      <c r="G149" s="69">
        <v>382.5515</v>
      </c>
    </row>
    <row r="150" spans="1:7" s="13" customFormat="1" ht="25.5">
      <c r="A150" s="83"/>
      <c r="B150" s="15" t="s">
        <v>147</v>
      </c>
      <c r="C150" s="19" t="s">
        <v>47</v>
      </c>
      <c r="D150" s="20" t="s">
        <v>148</v>
      </c>
      <c r="E150" s="19"/>
      <c r="F150" s="20"/>
      <c r="G150" s="70">
        <f>292.999-283.999</f>
        <v>9</v>
      </c>
    </row>
    <row r="151" spans="1:7" s="13" customFormat="1" ht="25.5">
      <c r="A151" s="83"/>
      <c r="B151" s="15" t="s">
        <v>21</v>
      </c>
      <c r="C151" s="19" t="s">
        <v>47</v>
      </c>
      <c r="D151" s="19" t="s">
        <v>148</v>
      </c>
      <c r="E151" s="20" t="s">
        <v>48</v>
      </c>
      <c r="F151" s="19"/>
      <c r="G151" s="71">
        <f>292.999-283.999</f>
        <v>9</v>
      </c>
    </row>
    <row r="152" spans="1:7" s="13" customFormat="1" ht="25.5">
      <c r="A152" s="83"/>
      <c r="B152" s="1" t="s">
        <v>99</v>
      </c>
      <c r="C152" s="19" t="s">
        <v>47</v>
      </c>
      <c r="D152" s="19" t="s">
        <v>148</v>
      </c>
      <c r="E152" s="19" t="s">
        <v>48</v>
      </c>
      <c r="F152" s="20" t="s">
        <v>100</v>
      </c>
      <c r="G152" s="71">
        <f>292.999-283.999</f>
        <v>9</v>
      </c>
    </row>
    <row r="153" spans="1:7" s="13" customFormat="1" ht="25.5">
      <c r="A153" s="83"/>
      <c r="B153" s="1" t="s">
        <v>103</v>
      </c>
      <c r="C153" s="19" t="s">
        <v>47</v>
      </c>
      <c r="D153" s="19" t="s">
        <v>148</v>
      </c>
      <c r="E153" s="19" t="s">
        <v>48</v>
      </c>
      <c r="F153" s="20" t="s">
        <v>104</v>
      </c>
      <c r="G153" s="71">
        <f>292.999-283.999</f>
        <v>9</v>
      </c>
    </row>
    <row r="154" spans="1:7" ht="27" customHeight="1">
      <c r="A154" s="83"/>
      <c r="B154" s="17" t="s">
        <v>22</v>
      </c>
      <c r="C154" s="18" t="s">
        <v>53</v>
      </c>
      <c r="D154" s="18"/>
      <c r="E154" s="18"/>
      <c r="F154" s="18"/>
      <c r="G154" s="64">
        <v>289.59755</v>
      </c>
    </row>
    <row r="155" spans="1:7" ht="12.75">
      <c r="A155" s="83"/>
      <c r="B155" s="15" t="s">
        <v>15</v>
      </c>
      <c r="C155" s="19" t="s">
        <v>53</v>
      </c>
      <c r="D155" s="20" t="s">
        <v>34</v>
      </c>
      <c r="E155" s="20"/>
      <c r="F155" s="20"/>
      <c r="G155" s="72">
        <v>289.59755</v>
      </c>
    </row>
    <row r="156" spans="1:7" ht="12.75">
      <c r="A156" s="83"/>
      <c r="B156" s="15" t="s">
        <v>154</v>
      </c>
      <c r="C156" s="19" t="s">
        <v>53</v>
      </c>
      <c r="D156" s="19" t="s">
        <v>34</v>
      </c>
      <c r="E156" s="20" t="s">
        <v>63</v>
      </c>
      <c r="F156" s="19"/>
      <c r="G156" s="72">
        <v>289.59755</v>
      </c>
    </row>
    <row r="157" spans="1:7" ht="54.75" customHeight="1">
      <c r="A157" s="83"/>
      <c r="B157" s="1" t="s">
        <v>134</v>
      </c>
      <c r="C157" s="19" t="s">
        <v>53</v>
      </c>
      <c r="D157" s="19" t="s">
        <v>34</v>
      </c>
      <c r="E157" s="19" t="s">
        <v>63</v>
      </c>
      <c r="F157" s="20" t="s">
        <v>133</v>
      </c>
      <c r="G157" s="72">
        <v>289.59755</v>
      </c>
    </row>
    <row r="158" spans="1:7" ht="40.5" customHeight="1">
      <c r="A158" s="83"/>
      <c r="B158" s="17" t="s">
        <v>85</v>
      </c>
      <c r="C158" s="20" t="s">
        <v>41</v>
      </c>
      <c r="D158" s="19"/>
      <c r="E158" s="19"/>
      <c r="F158" s="20"/>
      <c r="G158" s="63">
        <v>1359.97984</v>
      </c>
    </row>
    <row r="159" spans="1:7" ht="27" customHeight="1">
      <c r="A159" s="83"/>
      <c r="B159" s="15" t="s">
        <v>191</v>
      </c>
      <c r="C159" s="19" t="s">
        <v>41</v>
      </c>
      <c r="D159" s="20" t="s">
        <v>33</v>
      </c>
      <c r="E159" s="19"/>
      <c r="F159" s="20"/>
      <c r="G159" s="63">
        <v>1359.97984</v>
      </c>
    </row>
    <row r="160" spans="1:7" ht="25.5">
      <c r="A160" s="83"/>
      <c r="B160" s="15" t="s">
        <v>86</v>
      </c>
      <c r="C160" s="19" t="s">
        <v>41</v>
      </c>
      <c r="D160" s="19" t="s">
        <v>33</v>
      </c>
      <c r="E160" s="20" t="s">
        <v>87</v>
      </c>
      <c r="F160" s="20"/>
      <c r="G160" s="72">
        <v>1359.97984</v>
      </c>
    </row>
    <row r="161" spans="1:7" ht="38.25">
      <c r="A161" s="83"/>
      <c r="B161" s="1" t="s">
        <v>155</v>
      </c>
      <c r="C161" s="19" t="s">
        <v>41</v>
      </c>
      <c r="D161" s="19" t="s">
        <v>33</v>
      </c>
      <c r="E161" s="19" t="s">
        <v>87</v>
      </c>
      <c r="F161" s="20" t="s">
        <v>112</v>
      </c>
      <c r="G161" s="72">
        <v>1359.97984</v>
      </c>
    </row>
    <row r="162" spans="1:7" ht="38.25">
      <c r="A162" s="84">
        <v>730</v>
      </c>
      <c r="B162" s="39" t="s">
        <v>90</v>
      </c>
      <c r="C162" s="40"/>
      <c r="D162" s="40"/>
      <c r="E162" s="40"/>
      <c r="F162" s="40"/>
      <c r="G162" s="63">
        <f>SUM(G163)</f>
        <v>4763.938129999999</v>
      </c>
    </row>
    <row r="163" spans="1:7" ht="27.75" customHeight="1">
      <c r="A163" s="85"/>
      <c r="B163" s="17" t="s">
        <v>0</v>
      </c>
      <c r="C163" s="18" t="s">
        <v>33</v>
      </c>
      <c r="D163" s="18"/>
      <c r="E163" s="18"/>
      <c r="F163" s="18"/>
      <c r="G163" s="63">
        <f>SUM(G164)</f>
        <v>4763.938129999999</v>
      </c>
    </row>
    <row r="164" spans="1:7" ht="63.75">
      <c r="A164" s="85"/>
      <c r="B164" s="15" t="s">
        <v>73</v>
      </c>
      <c r="C164" s="19" t="s">
        <v>33</v>
      </c>
      <c r="D164" s="20" t="s">
        <v>36</v>
      </c>
      <c r="E164" s="20"/>
      <c r="F164" s="20"/>
      <c r="G164" s="72">
        <f>SUM(G165+G174+G177+G181)</f>
        <v>4763.938129999999</v>
      </c>
    </row>
    <row r="165" spans="1:7" ht="12.75">
      <c r="A165" s="85"/>
      <c r="B165" s="15" t="s">
        <v>2</v>
      </c>
      <c r="C165" s="19" t="s">
        <v>33</v>
      </c>
      <c r="D165" s="19" t="s">
        <v>36</v>
      </c>
      <c r="E165" s="20" t="s">
        <v>37</v>
      </c>
      <c r="F165" s="19"/>
      <c r="G165" s="72">
        <f>SUM(G166+G168)</f>
        <v>3551.08999</v>
      </c>
    </row>
    <row r="166" spans="1:7" ht="25.5">
      <c r="A166" s="85"/>
      <c r="B166" s="1" t="s">
        <v>95</v>
      </c>
      <c r="C166" s="19" t="s">
        <v>33</v>
      </c>
      <c r="D166" s="19" t="s">
        <v>36</v>
      </c>
      <c r="E166" s="19" t="s">
        <v>37</v>
      </c>
      <c r="F166" s="20" t="s">
        <v>96</v>
      </c>
      <c r="G166" s="72">
        <v>3026.11968</v>
      </c>
    </row>
    <row r="167" spans="1:7" ht="12.75">
      <c r="A167" s="85"/>
      <c r="B167" s="1" t="s">
        <v>97</v>
      </c>
      <c r="C167" s="19" t="s">
        <v>33</v>
      </c>
      <c r="D167" s="19" t="s">
        <v>36</v>
      </c>
      <c r="E167" s="19" t="s">
        <v>37</v>
      </c>
      <c r="F167" s="20" t="s">
        <v>98</v>
      </c>
      <c r="G167" s="72">
        <v>3026.11968</v>
      </c>
    </row>
    <row r="168" spans="1:7" ht="25.5">
      <c r="A168" s="85"/>
      <c r="B168" s="1" t="s">
        <v>99</v>
      </c>
      <c r="C168" s="19" t="s">
        <v>33</v>
      </c>
      <c r="D168" s="19" t="s">
        <v>36</v>
      </c>
      <c r="E168" s="19" t="s">
        <v>37</v>
      </c>
      <c r="F168" s="20" t="s">
        <v>100</v>
      </c>
      <c r="G168" s="72">
        <f>SUM(G169+G170)</f>
        <v>524.97031</v>
      </c>
    </row>
    <row r="169" spans="1:7" ht="38.25">
      <c r="A169" s="85"/>
      <c r="B169" s="1" t="s">
        <v>101</v>
      </c>
      <c r="C169" s="19" t="s">
        <v>33</v>
      </c>
      <c r="D169" s="19" t="s">
        <v>36</v>
      </c>
      <c r="E169" s="19" t="s">
        <v>37</v>
      </c>
      <c r="F169" s="20" t="s">
        <v>102</v>
      </c>
      <c r="G169" s="72">
        <v>38.57</v>
      </c>
    </row>
    <row r="170" spans="1:7" ht="24.75" customHeight="1">
      <c r="A170" s="85"/>
      <c r="B170" s="1" t="s">
        <v>103</v>
      </c>
      <c r="C170" s="19" t="s">
        <v>33</v>
      </c>
      <c r="D170" s="19" t="s">
        <v>36</v>
      </c>
      <c r="E170" s="19" t="s">
        <v>37</v>
      </c>
      <c r="F170" s="20" t="s">
        <v>104</v>
      </c>
      <c r="G170" s="72">
        <v>486.40031</v>
      </c>
    </row>
    <row r="171" spans="1:7" ht="0.75" customHeight="1">
      <c r="A171" s="85"/>
      <c r="B171" s="15" t="s">
        <v>175</v>
      </c>
      <c r="C171" s="19" t="s">
        <v>33</v>
      </c>
      <c r="D171" s="19" t="s">
        <v>36</v>
      </c>
      <c r="E171" s="20" t="s">
        <v>176</v>
      </c>
      <c r="F171" s="19"/>
      <c r="G171" s="72"/>
    </row>
    <row r="172" spans="1:7" ht="25.5" hidden="1">
      <c r="A172" s="85"/>
      <c r="B172" s="1" t="s">
        <v>95</v>
      </c>
      <c r="C172" s="19" t="s">
        <v>33</v>
      </c>
      <c r="D172" s="19" t="s">
        <v>36</v>
      </c>
      <c r="E172" s="19" t="s">
        <v>176</v>
      </c>
      <c r="F172" s="20" t="s">
        <v>96</v>
      </c>
      <c r="G172" s="72"/>
    </row>
    <row r="173" spans="1:7" ht="12.75" hidden="1">
      <c r="A173" s="85"/>
      <c r="B173" s="1" t="s">
        <v>97</v>
      </c>
      <c r="C173" s="19" t="s">
        <v>33</v>
      </c>
      <c r="D173" s="19" t="s">
        <v>36</v>
      </c>
      <c r="E173" s="19" t="s">
        <v>176</v>
      </c>
      <c r="F173" s="20" t="s">
        <v>98</v>
      </c>
      <c r="G173" s="72"/>
    </row>
    <row r="174" spans="1:7" ht="25.5">
      <c r="A174" s="85"/>
      <c r="B174" s="15" t="s">
        <v>89</v>
      </c>
      <c r="C174" s="19" t="s">
        <v>33</v>
      </c>
      <c r="D174" s="19" t="s">
        <v>36</v>
      </c>
      <c r="E174" s="20" t="s">
        <v>38</v>
      </c>
      <c r="F174" s="19"/>
      <c r="G174" s="72">
        <v>688.96814</v>
      </c>
    </row>
    <row r="175" spans="1:7" ht="25.5">
      <c r="A175" s="85"/>
      <c r="B175" s="1" t="s">
        <v>95</v>
      </c>
      <c r="C175" s="19" t="s">
        <v>33</v>
      </c>
      <c r="D175" s="19" t="s">
        <v>36</v>
      </c>
      <c r="E175" s="19" t="s">
        <v>38</v>
      </c>
      <c r="F175" s="20" t="s">
        <v>96</v>
      </c>
      <c r="G175" s="72">
        <v>688.96814</v>
      </c>
    </row>
    <row r="176" spans="1:7" ht="12.75">
      <c r="A176" s="85"/>
      <c r="B176" s="1" t="s">
        <v>97</v>
      </c>
      <c r="C176" s="19" t="s">
        <v>33</v>
      </c>
      <c r="D176" s="19" t="s">
        <v>36</v>
      </c>
      <c r="E176" s="19" t="s">
        <v>38</v>
      </c>
      <c r="F176" s="20" t="s">
        <v>98</v>
      </c>
      <c r="G176" s="72">
        <v>688.96814</v>
      </c>
    </row>
    <row r="177" spans="1:7" ht="38.25">
      <c r="A177" s="85"/>
      <c r="B177" s="1" t="s">
        <v>113</v>
      </c>
      <c r="C177" s="19" t="s">
        <v>33</v>
      </c>
      <c r="D177" s="19" t="s">
        <v>36</v>
      </c>
      <c r="E177" s="19" t="s">
        <v>37</v>
      </c>
      <c r="F177" s="20" t="s">
        <v>114</v>
      </c>
      <c r="G177" s="70">
        <f>SUM(G178+G179)</f>
        <v>9.86</v>
      </c>
    </row>
    <row r="178" spans="1:7" ht="25.5">
      <c r="A178" s="85"/>
      <c r="B178" s="1" t="s">
        <v>115</v>
      </c>
      <c r="C178" s="19" t="s">
        <v>33</v>
      </c>
      <c r="D178" s="19" t="s">
        <v>36</v>
      </c>
      <c r="E178" s="19" t="s">
        <v>37</v>
      </c>
      <c r="F178" s="20" t="s">
        <v>116</v>
      </c>
      <c r="G178" s="71">
        <v>3.18</v>
      </c>
    </row>
    <row r="179" spans="1:7" ht="25.5">
      <c r="A179" s="85"/>
      <c r="B179" s="1" t="s">
        <v>128</v>
      </c>
      <c r="C179" s="19" t="s">
        <v>33</v>
      </c>
      <c r="D179" s="19" t="s">
        <v>36</v>
      </c>
      <c r="E179" s="19" t="s">
        <v>37</v>
      </c>
      <c r="F179" s="20" t="s">
        <v>129</v>
      </c>
      <c r="G179" s="71">
        <v>6.68</v>
      </c>
    </row>
    <row r="180" spans="1:7" ht="25.5" hidden="1">
      <c r="A180" s="86"/>
      <c r="B180" s="1" t="s">
        <v>109</v>
      </c>
      <c r="C180" s="19" t="s">
        <v>33</v>
      </c>
      <c r="D180" s="19" t="s">
        <v>36</v>
      </c>
      <c r="E180" s="19" t="s">
        <v>38</v>
      </c>
      <c r="F180" s="20" t="s">
        <v>177</v>
      </c>
      <c r="G180" s="72"/>
    </row>
    <row r="181" spans="1:7" ht="76.5">
      <c r="A181" s="41"/>
      <c r="B181" s="1" t="s">
        <v>213</v>
      </c>
      <c r="C181" s="19" t="s">
        <v>33</v>
      </c>
      <c r="D181" s="19" t="s">
        <v>36</v>
      </c>
      <c r="E181" s="19" t="s">
        <v>212</v>
      </c>
      <c r="F181" s="20" t="s">
        <v>100</v>
      </c>
      <c r="G181" s="71">
        <v>514.02</v>
      </c>
    </row>
    <row r="182" spans="1:7" ht="76.5">
      <c r="A182" s="41"/>
      <c r="B182" s="1" t="s">
        <v>213</v>
      </c>
      <c r="C182" s="19" t="s">
        <v>33</v>
      </c>
      <c r="D182" s="19" t="s">
        <v>36</v>
      </c>
      <c r="E182" s="19" t="s">
        <v>212</v>
      </c>
      <c r="F182" s="20" t="s">
        <v>104</v>
      </c>
      <c r="G182" s="71">
        <v>514.02</v>
      </c>
    </row>
    <row r="183" spans="1:7" s="13" customFormat="1" ht="72" customHeight="1">
      <c r="A183" s="87">
        <v>758</v>
      </c>
      <c r="B183" s="39" t="s">
        <v>164</v>
      </c>
      <c r="C183" s="40"/>
      <c r="D183" s="40"/>
      <c r="E183" s="40"/>
      <c r="F183" s="40"/>
      <c r="G183" s="63">
        <f>SUM(G184+G196+G284)</f>
        <v>67693.59369000001</v>
      </c>
    </row>
    <row r="184" spans="1:7" ht="18" customHeight="1">
      <c r="A184" s="88"/>
      <c r="B184" s="17" t="s">
        <v>10</v>
      </c>
      <c r="C184" s="18" t="s">
        <v>46</v>
      </c>
      <c r="D184" s="18"/>
      <c r="E184" s="18"/>
      <c r="F184" s="18"/>
      <c r="G184" s="70">
        <v>5892.16546</v>
      </c>
    </row>
    <row r="185" spans="1:7" s="31" customFormat="1" ht="12.75">
      <c r="A185" s="88"/>
      <c r="B185" s="15" t="s">
        <v>11</v>
      </c>
      <c r="C185" s="19" t="s">
        <v>46</v>
      </c>
      <c r="D185" s="20" t="s">
        <v>34</v>
      </c>
      <c r="E185" s="20"/>
      <c r="F185" s="20"/>
      <c r="G185" s="70">
        <v>5892.16546</v>
      </c>
    </row>
    <row r="186" spans="1:7" ht="25.5">
      <c r="A186" s="88"/>
      <c r="B186" s="15" t="s">
        <v>82</v>
      </c>
      <c r="C186" s="19" t="s">
        <v>46</v>
      </c>
      <c r="D186" s="19" t="s">
        <v>34</v>
      </c>
      <c r="E186" s="20" t="s">
        <v>51</v>
      </c>
      <c r="F186" s="19"/>
      <c r="G186" s="70">
        <f>SUM(G187)</f>
        <v>5572.19563</v>
      </c>
    </row>
    <row r="187" spans="1:7" ht="12.75">
      <c r="A187" s="88"/>
      <c r="B187" s="43" t="s">
        <v>121</v>
      </c>
      <c r="C187" s="19" t="s">
        <v>46</v>
      </c>
      <c r="D187" s="19" t="s">
        <v>34</v>
      </c>
      <c r="E187" s="19" t="s">
        <v>51</v>
      </c>
      <c r="F187" s="20" t="s">
        <v>122</v>
      </c>
      <c r="G187" s="71">
        <f>SUM(G188)</f>
        <v>5572.19563</v>
      </c>
    </row>
    <row r="188" spans="1:7" ht="51">
      <c r="A188" s="88"/>
      <c r="B188" s="43" t="s">
        <v>123</v>
      </c>
      <c r="C188" s="19" t="s">
        <v>46</v>
      </c>
      <c r="D188" s="19" t="s">
        <v>34</v>
      </c>
      <c r="E188" s="19" t="s">
        <v>51</v>
      </c>
      <c r="F188" s="20" t="s">
        <v>124</v>
      </c>
      <c r="G188" s="71">
        <v>5572.19563</v>
      </c>
    </row>
    <row r="189" spans="1:7" ht="13.5" customHeight="1">
      <c r="A189" s="88"/>
      <c r="B189" s="15" t="s">
        <v>69</v>
      </c>
      <c r="C189" s="19" t="s">
        <v>46</v>
      </c>
      <c r="D189" s="20" t="s">
        <v>34</v>
      </c>
      <c r="E189" s="19"/>
      <c r="F189" s="20"/>
      <c r="G189" s="70">
        <f>G190+G193</f>
        <v>319.96983</v>
      </c>
    </row>
    <row r="190" spans="1:7" ht="38.25">
      <c r="A190" s="88"/>
      <c r="B190" s="15" t="s">
        <v>151</v>
      </c>
      <c r="C190" s="19" t="s">
        <v>46</v>
      </c>
      <c r="D190" s="19" t="s">
        <v>34</v>
      </c>
      <c r="E190" s="20" t="s">
        <v>145</v>
      </c>
      <c r="F190" s="20"/>
      <c r="G190" s="70">
        <f>SUM(G191)</f>
        <v>18.99633</v>
      </c>
    </row>
    <row r="191" spans="1:7" ht="12.75">
      <c r="A191" s="88"/>
      <c r="B191" s="43" t="s">
        <v>121</v>
      </c>
      <c r="C191" s="19" t="s">
        <v>46</v>
      </c>
      <c r="D191" s="19" t="s">
        <v>34</v>
      </c>
      <c r="E191" s="19" t="s">
        <v>145</v>
      </c>
      <c r="F191" s="20" t="s">
        <v>122</v>
      </c>
      <c r="G191" s="71">
        <f>SUM(G192)</f>
        <v>18.99633</v>
      </c>
    </row>
    <row r="192" spans="1:7" ht="51">
      <c r="A192" s="88"/>
      <c r="B192" s="43" t="s">
        <v>123</v>
      </c>
      <c r="C192" s="19" t="s">
        <v>46</v>
      </c>
      <c r="D192" s="19" t="s">
        <v>34</v>
      </c>
      <c r="E192" s="19" t="s">
        <v>145</v>
      </c>
      <c r="F192" s="20" t="s">
        <v>124</v>
      </c>
      <c r="G192" s="71">
        <v>18.99633</v>
      </c>
    </row>
    <row r="193" spans="1:7" ht="38.25">
      <c r="A193" s="88"/>
      <c r="B193" s="15" t="s">
        <v>152</v>
      </c>
      <c r="C193" s="19" t="s">
        <v>46</v>
      </c>
      <c r="D193" s="19" t="s">
        <v>34</v>
      </c>
      <c r="E193" s="20" t="s">
        <v>146</v>
      </c>
      <c r="F193" s="20"/>
      <c r="G193" s="70">
        <f>SUM(G194)</f>
        <v>300.9735</v>
      </c>
    </row>
    <row r="194" spans="1:7" ht="12.75">
      <c r="A194" s="88"/>
      <c r="B194" s="43" t="s">
        <v>121</v>
      </c>
      <c r="C194" s="19" t="s">
        <v>46</v>
      </c>
      <c r="D194" s="19" t="s">
        <v>34</v>
      </c>
      <c r="E194" s="19" t="s">
        <v>146</v>
      </c>
      <c r="F194" s="20" t="s">
        <v>122</v>
      </c>
      <c r="G194" s="71">
        <f>SUM(G195)</f>
        <v>300.9735</v>
      </c>
    </row>
    <row r="195" spans="1:7" ht="51">
      <c r="A195" s="88"/>
      <c r="B195" s="43" t="s">
        <v>123</v>
      </c>
      <c r="C195" s="19" t="s">
        <v>46</v>
      </c>
      <c r="D195" s="19" t="s">
        <v>34</v>
      </c>
      <c r="E195" s="19" t="s">
        <v>146</v>
      </c>
      <c r="F195" s="20" t="s">
        <v>124</v>
      </c>
      <c r="G195" s="71">
        <v>300.9735</v>
      </c>
    </row>
    <row r="196" spans="1:7" s="31" customFormat="1" ht="18.75" customHeight="1">
      <c r="A196" s="88"/>
      <c r="B196" s="17" t="s">
        <v>26</v>
      </c>
      <c r="C196" s="18" t="s">
        <v>52</v>
      </c>
      <c r="D196" s="18"/>
      <c r="E196" s="18"/>
      <c r="F196" s="18"/>
      <c r="G196" s="64">
        <f>SUM(G197)</f>
        <v>61741.428230000005</v>
      </c>
    </row>
    <row r="197" spans="1:7" ht="12.75">
      <c r="A197" s="88"/>
      <c r="B197" s="15" t="s">
        <v>13</v>
      </c>
      <c r="C197" s="20" t="s">
        <v>52</v>
      </c>
      <c r="D197" s="20" t="s">
        <v>33</v>
      </c>
      <c r="E197" s="20"/>
      <c r="F197" s="20"/>
      <c r="G197" s="63">
        <f>SUM(G198+G201+G238+G248+G251+G267+G275+G278+G281)</f>
        <v>61741.428230000005</v>
      </c>
    </row>
    <row r="198" spans="1:7" ht="54.75" customHeight="1">
      <c r="A198" s="88"/>
      <c r="B198" s="15" t="s">
        <v>143</v>
      </c>
      <c r="C198" s="20" t="s">
        <v>52</v>
      </c>
      <c r="D198" s="20" t="s">
        <v>33</v>
      </c>
      <c r="E198" s="20" t="s">
        <v>204</v>
      </c>
      <c r="F198" s="20"/>
      <c r="G198" s="70">
        <v>51</v>
      </c>
    </row>
    <row r="199" spans="1:7" ht="12.75">
      <c r="A199" s="88"/>
      <c r="B199" s="43" t="s">
        <v>121</v>
      </c>
      <c r="C199" s="19" t="s">
        <v>52</v>
      </c>
      <c r="D199" s="19" t="s">
        <v>33</v>
      </c>
      <c r="E199" s="19" t="s">
        <v>204</v>
      </c>
      <c r="F199" s="20" t="s">
        <v>122</v>
      </c>
      <c r="G199" s="71">
        <v>51</v>
      </c>
    </row>
    <row r="200" spans="1:7" ht="25.5">
      <c r="A200" s="88"/>
      <c r="B200" s="43" t="s">
        <v>125</v>
      </c>
      <c r="C200" s="19" t="s">
        <v>52</v>
      </c>
      <c r="D200" s="19" t="s">
        <v>33</v>
      </c>
      <c r="E200" s="19" t="s">
        <v>204</v>
      </c>
      <c r="F200" s="20" t="s">
        <v>126</v>
      </c>
      <c r="G200" s="71">
        <v>51</v>
      </c>
    </row>
    <row r="201" spans="1:7" ht="25.5">
      <c r="A201" s="88"/>
      <c r="B201" s="15" t="s">
        <v>66</v>
      </c>
      <c r="C201" s="19" t="s">
        <v>52</v>
      </c>
      <c r="D201" s="19" t="s">
        <v>33</v>
      </c>
      <c r="E201" s="20" t="s">
        <v>60</v>
      </c>
      <c r="F201" s="19"/>
      <c r="G201" s="63">
        <f>SUM(G202+G218+G226+G235)</f>
        <v>32912.06544</v>
      </c>
    </row>
    <row r="202" spans="1:7" ht="12.75">
      <c r="A202" s="88"/>
      <c r="B202" s="23" t="s">
        <v>121</v>
      </c>
      <c r="C202" s="44" t="s">
        <v>52</v>
      </c>
      <c r="D202" s="44" t="s">
        <v>33</v>
      </c>
      <c r="E202" s="44" t="s">
        <v>60</v>
      </c>
      <c r="F202" s="20" t="s">
        <v>122</v>
      </c>
      <c r="G202" s="64">
        <f>SUM(G203+G210)</f>
        <v>28332.80681</v>
      </c>
    </row>
    <row r="203" spans="1:7" ht="51">
      <c r="A203" s="88"/>
      <c r="B203" s="43" t="s">
        <v>123</v>
      </c>
      <c r="C203" s="45" t="s">
        <v>52</v>
      </c>
      <c r="D203" s="45" t="s">
        <v>33</v>
      </c>
      <c r="E203" s="45" t="s">
        <v>60</v>
      </c>
      <c r="F203" s="19" t="s">
        <v>124</v>
      </c>
      <c r="G203" s="64">
        <f>SUM(G205+G206+G207+G208+G209)</f>
        <v>27035.7882</v>
      </c>
    </row>
    <row r="204" spans="1:7" ht="12.75">
      <c r="A204" s="88"/>
      <c r="B204" s="37" t="s">
        <v>67</v>
      </c>
      <c r="C204" s="25"/>
      <c r="D204" s="25"/>
      <c r="E204" s="25"/>
      <c r="F204" s="25"/>
      <c r="G204" s="62"/>
    </row>
    <row r="205" spans="1:7" ht="25.5">
      <c r="A205" s="88"/>
      <c r="B205" s="37" t="s">
        <v>160</v>
      </c>
      <c r="C205" s="25" t="s">
        <v>52</v>
      </c>
      <c r="D205" s="25" t="s">
        <v>33</v>
      </c>
      <c r="E205" s="25" t="s">
        <v>60</v>
      </c>
      <c r="F205" s="25" t="s">
        <v>124</v>
      </c>
      <c r="G205" s="62">
        <v>5405.57326</v>
      </c>
    </row>
    <row r="206" spans="1:7" ht="30" customHeight="1">
      <c r="A206" s="88"/>
      <c r="B206" s="24" t="s">
        <v>161</v>
      </c>
      <c r="C206" s="46" t="s">
        <v>52</v>
      </c>
      <c r="D206" s="46" t="s">
        <v>33</v>
      </c>
      <c r="E206" s="46" t="s">
        <v>60</v>
      </c>
      <c r="F206" s="46" t="s">
        <v>124</v>
      </c>
      <c r="G206" s="62">
        <v>1621.0079</v>
      </c>
    </row>
    <row r="207" spans="1:7" ht="33" customHeight="1">
      <c r="A207" s="88"/>
      <c r="B207" s="37" t="s">
        <v>162</v>
      </c>
      <c r="C207" s="25" t="s">
        <v>52</v>
      </c>
      <c r="D207" s="25" t="s">
        <v>33</v>
      </c>
      <c r="E207" s="25" t="s">
        <v>60</v>
      </c>
      <c r="F207" s="25" t="s">
        <v>124</v>
      </c>
      <c r="G207" s="62">
        <v>2864.08303</v>
      </c>
    </row>
    <row r="208" spans="1:7" ht="25.5">
      <c r="A208" s="88"/>
      <c r="B208" s="37" t="s">
        <v>163</v>
      </c>
      <c r="C208" s="25" t="s">
        <v>52</v>
      </c>
      <c r="D208" s="25" t="s">
        <v>33</v>
      </c>
      <c r="E208" s="25" t="s">
        <v>60</v>
      </c>
      <c r="F208" s="25" t="s">
        <v>124</v>
      </c>
      <c r="G208" s="62">
        <v>7114.02222</v>
      </c>
    </row>
    <row r="209" spans="1:7" ht="25.5">
      <c r="A209" s="88"/>
      <c r="B209" s="37" t="s">
        <v>159</v>
      </c>
      <c r="C209" s="25" t="s">
        <v>52</v>
      </c>
      <c r="D209" s="25" t="s">
        <v>33</v>
      </c>
      <c r="E209" s="25" t="s">
        <v>60</v>
      </c>
      <c r="F209" s="25" t="s">
        <v>124</v>
      </c>
      <c r="G209" s="62">
        <v>10031.10179</v>
      </c>
    </row>
    <row r="210" spans="1:7" ht="25.5">
      <c r="A210" s="88"/>
      <c r="B210" s="37" t="s">
        <v>125</v>
      </c>
      <c r="C210" s="19"/>
      <c r="D210" s="19"/>
      <c r="E210" s="19"/>
      <c r="F210" s="19"/>
      <c r="G210" s="64">
        <f>SUM(G212+G213+G214+G217)</f>
        <v>1297.01861</v>
      </c>
    </row>
    <row r="211" spans="1:7" ht="12.75">
      <c r="A211" s="88"/>
      <c r="B211" s="37" t="s">
        <v>67</v>
      </c>
      <c r="C211" s="25"/>
      <c r="D211" s="25"/>
      <c r="E211" s="25"/>
      <c r="F211" s="25"/>
      <c r="G211" s="62"/>
    </row>
    <row r="212" spans="1:7" ht="26.25">
      <c r="A212" s="88"/>
      <c r="B212" s="37" t="s">
        <v>162</v>
      </c>
      <c r="C212" s="25" t="s">
        <v>52</v>
      </c>
      <c r="D212" s="25" t="s">
        <v>33</v>
      </c>
      <c r="E212" s="25" t="s">
        <v>60</v>
      </c>
      <c r="F212" s="38" t="s">
        <v>126</v>
      </c>
      <c r="G212" s="62">
        <v>99.699</v>
      </c>
    </row>
    <row r="213" spans="1:7" ht="25.5">
      <c r="A213" s="88"/>
      <c r="B213" s="37" t="s">
        <v>163</v>
      </c>
      <c r="C213" s="25" t="s">
        <v>52</v>
      </c>
      <c r="D213" s="25" t="s">
        <v>33</v>
      </c>
      <c r="E213" s="25" t="s">
        <v>60</v>
      </c>
      <c r="F213" s="25" t="s">
        <v>126</v>
      </c>
      <c r="G213" s="62">
        <v>0</v>
      </c>
    </row>
    <row r="214" spans="1:7" ht="25.5">
      <c r="A214" s="88"/>
      <c r="B214" s="37" t="s">
        <v>160</v>
      </c>
      <c r="C214" s="25" t="s">
        <v>52</v>
      </c>
      <c r="D214" s="25" t="s">
        <v>33</v>
      </c>
      <c r="E214" s="25" t="s">
        <v>60</v>
      </c>
      <c r="F214" s="25" t="s">
        <v>126</v>
      </c>
      <c r="G214" s="62">
        <v>1197.31961</v>
      </c>
    </row>
    <row r="215" spans="1:7" ht="63.75" hidden="1">
      <c r="A215" s="88"/>
      <c r="B215" s="47" t="s">
        <v>164</v>
      </c>
      <c r="C215" s="19" t="s">
        <v>52</v>
      </c>
      <c r="D215" s="19" t="s">
        <v>33</v>
      </c>
      <c r="E215" s="19" t="s">
        <v>60</v>
      </c>
      <c r="F215" s="25"/>
      <c r="G215" s="62"/>
    </row>
    <row r="216" spans="1:7" ht="0" customHeight="1" hidden="1">
      <c r="A216" s="88"/>
      <c r="B216" s="47"/>
      <c r="C216" s="19"/>
      <c r="D216" s="19"/>
      <c r="E216" s="19"/>
      <c r="F216" s="25"/>
      <c r="G216" s="62"/>
    </row>
    <row r="217" spans="1:7" ht="27.75" customHeight="1">
      <c r="A217" s="88"/>
      <c r="B217" s="37" t="s">
        <v>159</v>
      </c>
      <c r="C217" s="25" t="s">
        <v>52</v>
      </c>
      <c r="D217" s="25" t="s">
        <v>33</v>
      </c>
      <c r="E217" s="25" t="s">
        <v>60</v>
      </c>
      <c r="F217" s="25" t="s">
        <v>126</v>
      </c>
      <c r="G217" s="62">
        <v>0</v>
      </c>
    </row>
    <row r="218" spans="1:7" ht="25.5">
      <c r="A218" s="88"/>
      <c r="B218" s="1" t="s">
        <v>105</v>
      </c>
      <c r="C218" s="19" t="s">
        <v>52</v>
      </c>
      <c r="D218" s="19" t="s">
        <v>33</v>
      </c>
      <c r="E218" s="19" t="s">
        <v>60</v>
      </c>
      <c r="F218" s="19" t="s">
        <v>106</v>
      </c>
      <c r="G218" s="63">
        <f>SUM(G219+G223)</f>
        <v>4138.82874</v>
      </c>
    </row>
    <row r="219" spans="1:7" ht="12.75">
      <c r="A219" s="88"/>
      <c r="B219" s="1" t="s">
        <v>97</v>
      </c>
      <c r="C219" s="19" t="s">
        <v>52</v>
      </c>
      <c r="D219" s="19" t="s">
        <v>33</v>
      </c>
      <c r="E219" s="19" t="s">
        <v>60</v>
      </c>
      <c r="F219" s="20" t="s">
        <v>107</v>
      </c>
      <c r="G219" s="63">
        <v>4003.92074</v>
      </c>
    </row>
    <row r="220" spans="1:7" ht="12.75">
      <c r="A220" s="88"/>
      <c r="B220" s="37" t="s">
        <v>67</v>
      </c>
      <c r="C220" s="25"/>
      <c r="D220" s="25"/>
      <c r="E220" s="25"/>
      <c r="F220" s="20"/>
      <c r="G220" s="72"/>
    </row>
    <row r="221" spans="1:7" ht="63.75">
      <c r="A221" s="88"/>
      <c r="B221" s="47" t="s">
        <v>164</v>
      </c>
      <c r="C221" s="25" t="s">
        <v>52</v>
      </c>
      <c r="D221" s="25" t="s">
        <v>33</v>
      </c>
      <c r="E221" s="25" t="s">
        <v>60</v>
      </c>
      <c r="F221" s="25" t="s">
        <v>107</v>
      </c>
      <c r="G221" s="72">
        <v>3844.67474</v>
      </c>
    </row>
    <row r="222" spans="1:7" s="49" customFormat="1" ht="38.25">
      <c r="A222" s="88"/>
      <c r="B222" s="47" t="s">
        <v>68</v>
      </c>
      <c r="C222" s="48" t="s">
        <v>52</v>
      </c>
      <c r="D222" s="48" t="s">
        <v>33</v>
      </c>
      <c r="E222" s="48" t="s">
        <v>60</v>
      </c>
      <c r="F222" s="48" t="s">
        <v>107</v>
      </c>
      <c r="G222" s="62">
        <v>159.246</v>
      </c>
    </row>
    <row r="223" spans="1:7" ht="24.75" customHeight="1">
      <c r="A223" s="88"/>
      <c r="B223" s="1" t="s">
        <v>109</v>
      </c>
      <c r="C223" s="19" t="s">
        <v>52</v>
      </c>
      <c r="D223" s="19" t="s">
        <v>33</v>
      </c>
      <c r="E223" s="19" t="s">
        <v>60</v>
      </c>
      <c r="F223" s="20" t="s">
        <v>108</v>
      </c>
      <c r="G223" s="72">
        <v>134.908</v>
      </c>
    </row>
    <row r="224" spans="1:7" ht="12.75" hidden="1">
      <c r="A224" s="88"/>
      <c r="B224" s="37" t="s">
        <v>67</v>
      </c>
      <c r="C224" s="25"/>
      <c r="D224" s="25"/>
      <c r="E224" s="25"/>
      <c r="F224" s="20"/>
      <c r="G224" s="72"/>
    </row>
    <row r="225" spans="1:7" ht="63.75" hidden="1">
      <c r="A225" s="88"/>
      <c r="B225" s="47" t="s">
        <v>164</v>
      </c>
      <c r="C225" s="25" t="s">
        <v>52</v>
      </c>
      <c r="D225" s="25" t="s">
        <v>33</v>
      </c>
      <c r="E225" s="25" t="s">
        <v>60</v>
      </c>
      <c r="F225" s="25" t="s">
        <v>108</v>
      </c>
      <c r="G225" s="72"/>
    </row>
    <row r="226" spans="1:7" ht="25.5">
      <c r="A226" s="88"/>
      <c r="B226" s="1" t="s">
        <v>99</v>
      </c>
      <c r="C226" s="19" t="s">
        <v>52</v>
      </c>
      <c r="D226" s="19" t="s">
        <v>33</v>
      </c>
      <c r="E226" s="19" t="s">
        <v>60</v>
      </c>
      <c r="F226" s="20" t="s">
        <v>100</v>
      </c>
      <c r="G226" s="63">
        <f>SUM(G227+G230)</f>
        <v>435.12588999999997</v>
      </c>
    </row>
    <row r="227" spans="1:7" ht="38.25">
      <c r="A227" s="88"/>
      <c r="B227" s="1" t="s">
        <v>101</v>
      </c>
      <c r="C227" s="19" t="s">
        <v>52</v>
      </c>
      <c r="D227" s="19" t="s">
        <v>33</v>
      </c>
      <c r="E227" s="19" t="s">
        <v>60</v>
      </c>
      <c r="F227" s="20" t="s">
        <v>102</v>
      </c>
      <c r="G227" s="72">
        <v>58.40322</v>
      </c>
    </row>
    <row r="228" spans="1:7" ht="12.75">
      <c r="A228" s="88"/>
      <c r="B228" s="37" t="s">
        <v>67</v>
      </c>
      <c r="C228" s="25"/>
      <c r="D228" s="25"/>
      <c r="E228" s="25"/>
      <c r="F228" s="20"/>
      <c r="G228" s="72"/>
    </row>
    <row r="229" spans="1:7" ht="63.75">
      <c r="A229" s="88"/>
      <c r="B229" s="47" t="s">
        <v>164</v>
      </c>
      <c r="C229" s="25" t="s">
        <v>52</v>
      </c>
      <c r="D229" s="25" t="s">
        <v>33</v>
      </c>
      <c r="E229" s="25" t="s">
        <v>60</v>
      </c>
      <c r="F229" s="25" t="s">
        <v>102</v>
      </c>
      <c r="G229" s="72">
        <v>58.40322</v>
      </c>
    </row>
    <row r="230" spans="1:7" ht="25.5">
      <c r="A230" s="88"/>
      <c r="B230" s="1" t="s">
        <v>103</v>
      </c>
      <c r="C230" s="19" t="s">
        <v>52</v>
      </c>
      <c r="D230" s="19" t="s">
        <v>33</v>
      </c>
      <c r="E230" s="19" t="s">
        <v>60</v>
      </c>
      <c r="F230" s="20" t="s">
        <v>104</v>
      </c>
      <c r="G230" s="72">
        <f>SUM(G232+G233)</f>
        <v>376.72267</v>
      </c>
    </row>
    <row r="231" spans="1:7" ht="12.75">
      <c r="A231" s="88"/>
      <c r="B231" s="37" t="s">
        <v>67</v>
      </c>
      <c r="C231" s="25"/>
      <c r="D231" s="25"/>
      <c r="E231" s="25"/>
      <c r="F231" s="20"/>
      <c r="G231" s="72"/>
    </row>
    <row r="232" spans="1:7" ht="63.75">
      <c r="A232" s="88"/>
      <c r="B232" s="47" t="s">
        <v>164</v>
      </c>
      <c r="C232" s="25" t="s">
        <v>52</v>
      </c>
      <c r="D232" s="25" t="s">
        <v>33</v>
      </c>
      <c r="E232" s="25" t="s">
        <v>60</v>
      </c>
      <c r="F232" s="25" t="s">
        <v>104</v>
      </c>
      <c r="G232" s="72">
        <v>370.68867</v>
      </c>
    </row>
    <row r="233" spans="1:7" s="49" customFormat="1" ht="38.25">
      <c r="A233" s="88"/>
      <c r="B233" s="47" t="s">
        <v>68</v>
      </c>
      <c r="C233" s="48" t="s">
        <v>52</v>
      </c>
      <c r="D233" s="48" t="s">
        <v>33</v>
      </c>
      <c r="E233" s="48" t="s">
        <v>60</v>
      </c>
      <c r="F233" s="48" t="s">
        <v>104</v>
      </c>
      <c r="G233" s="62">
        <v>6.034</v>
      </c>
    </row>
    <row r="234" spans="1:7" s="49" customFormat="1" ht="12.75">
      <c r="A234" s="88"/>
      <c r="B234" s="47" t="s">
        <v>205</v>
      </c>
      <c r="C234" s="48" t="s">
        <v>52</v>
      </c>
      <c r="D234" s="48" t="s">
        <v>33</v>
      </c>
      <c r="E234" s="48" t="s">
        <v>60</v>
      </c>
      <c r="F234" s="48" t="s">
        <v>104</v>
      </c>
      <c r="G234" s="71"/>
    </row>
    <row r="235" spans="1:7" s="49" customFormat="1" ht="39">
      <c r="A235" s="88"/>
      <c r="B235" s="47" t="s">
        <v>113</v>
      </c>
      <c r="C235" s="48" t="s">
        <v>52</v>
      </c>
      <c r="D235" s="48" t="s">
        <v>33</v>
      </c>
      <c r="E235" s="48" t="s">
        <v>60</v>
      </c>
      <c r="F235" s="36" t="s">
        <v>114</v>
      </c>
      <c r="G235" s="73">
        <f>SUM(G236:G237)</f>
        <v>5.304</v>
      </c>
    </row>
    <row r="236" spans="1:7" s="49" customFormat="1" ht="25.5">
      <c r="A236" s="88"/>
      <c r="B236" s="47" t="s">
        <v>115</v>
      </c>
      <c r="C236" s="48" t="s">
        <v>52</v>
      </c>
      <c r="D236" s="48" t="s">
        <v>33</v>
      </c>
      <c r="E236" s="48" t="s">
        <v>60</v>
      </c>
      <c r="F236" s="36" t="s">
        <v>116</v>
      </c>
      <c r="G236" s="71">
        <v>1.104</v>
      </c>
    </row>
    <row r="237" spans="1:7" s="49" customFormat="1" ht="25.5">
      <c r="A237" s="88"/>
      <c r="B237" s="47" t="s">
        <v>128</v>
      </c>
      <c r="C237" s="48" t="s">
        <v>52</v>
      </c>
      <c r="D237" s="48" t="s">
        <v>33</v>
      </c>
      <c r="E237" s="48" t="s">
        <v>60</v>
      </c>
      <c r="F237" s="36" t="s">
        <v>129</v>
      </c>
      <c r="G237" s="71">
        <v>4.2</v>
      </c>
    </row>
    <row r="238" spans="1:7" ht="12.75">
      <c r="A238" s="88"/>
      <c r="B238" s="15" t="s">
        <v>14</v>
      </c>
      <c r="C238" s="19" t="s">
        <v>52</v>
      </c>
      <c r="D238" s="19" t="s">
        <v>33</v>
      </c>
      <c r="E238" s="20" t="s">
        <v>59</v>
      </c>
      <c r="F238" s="19"/>
      <c r="G238" s="63">
        <f>SUM(G239)</f>
        <v>10066.25956</v>
      </c>
    </row>
    <row r="239" spans="1:7" ht="13.5">
      <c r="A239" s="88"/>
      <c r="B239" s="43" t="s">
        <v>121</v>
      </c>
      <c r="C239" s="50" t="s">
        <v>52</v>
      </c>
      <c r="D239" s="50" t="s">
        <v>33</v>
      </c>
      <c r="E239" s="50" t="s">
        <v>59</v>
      </c>
      <c r="F239" s="20" t="s">
        <v>122</v>
      </c>
      <c r="G239" s="74">
        <f>SUM(G240+G244)</f>
        <v>10066.25956</v>
      </c>
    </row>
    <row r="240" spans="1:7" ht="51">
      <c r="A240" s="88"/>
      <c r="B240" s="43" t="s">
        <v>123</v>
      </c>
      <c r="C240" s="45" t="s">
        <v>52</v>
      </c>
      <c r="D240" s="45" t="s">
        <v>33</v>
      </c>
      <c r="E240" s="45" t="s">
        <v>59</v>
      </c>
      <c r="F240" s="20" t="s">
        <v>124</v>
      </c>
      <c r="G240" s="72">
        <f>SUM(G242+G243)</f>
        <v>10026.90898</v>
      </c>
    </row>
    <row r="241" spans="1:7" ht="12.75">
      <c r="A241" s="88"/>
      <c r="B241" s="37" t="s">
        <v>67</v>
      </c>
      <c r="C241" s="25"/>
      <c r="D241" s="25"/>
      <c r="E241" s="25"/>
      <c r="F241" s="25"/>
      <c r="G241" s="72"/>
    </row>
    <row r="242" spans="1:7" ht="40.5" customHeight="1">
      <c r="A242" s="88"/>
      <c r="B242" s="37" t="s">
        <v>156</v>
      </c>
      <c r="C242" s="25" t="s">
        <v>52</v>
      </c>
      <c r="D242" s="25" t="s">
        <v>33</v>
      </c>
      <c r="E242" s="25" t="s">
        <v>59</v>
      </c>
      <c r="F242" s="25" t="s">
        <v>124</v>
      </c>
      <c r="G242" s="66">
        <v>6596.26362</v>
      </c>
    </row>
    <row r="243" spans="1:7" ht="40.5" customHeight="1">
      <c r="A243" s="88"/>
      <c r="B243" s="37" t="s">
        <v>157</v>
      </c>
      <c r="C243" s="25" t="s">
        <v>52</v>
      </c>
      <c r="D243" s="25" t="s">
        <v>33</v>
      </c>
      <c r="E243" s="25" t="s">
        <v>59</v>
      </c>
      <c r="F243" s="25" t="s">
        <v>124</v>
      </c>
      <c r="G243" s="62">
        <v>3430.64536</v>
      </c>
    </row>
    <row r="244" spans="1:12" ht="40.5" customHeight="1">
      <c r="A244" s="88"/>
      <c r="B244" s="37" t="s">
        <v>125</v>
      </c>
      <c r="C244" s="25" t="s">
        <v>52</v>
      </c>
      <c r="D244" s="25" t="s">
        <v>33</v>
      </c>
      <c r="E244" s="25" t="s">
        <v>59</v>
      </c>
      <c r="F244" s="20" t="s">
        <v>126</v>
      </c>
      <c r="G244" s="75">
        <v>39.35058</v>
      </c>
      <c r="L244" s="61"/>
    </row>
    <row r="245" spans="1:7" ht="13.5" customHeight="1">
      <c r="A245" s="88"/>
      <c r="B245" s="37" t="s">
        <v>67</v>
      </c>
      <c r="C245" s="25"/>
      <c r="D245" s="25"/>
      <c r="E245" s="25"/>
      <c r="F245" s="25"/>
      <c r="G245" s="72"/>
    </row>
    <row r="246" spans="1:7" ht="25.5">
      <c r="A246" s="88"/>
      <c r="B246" s="37" t="s">
        <v>156</v>
      </c>
      <c r="C246" s="25" t="s">
        <v>52</v>
      </c>
      <c r="D246" s="25" t="s">
        <v>33</v>
      </c>
      <c r="E246" s="25" t="s">
        <v>59</v>
      </c>
      <c r="F246" s="25" t="s">
        <v>126</v>
      </c>
      <c r="G246" s="76">
        <v>0</v>
      </c>
    </row>
    <row r="247" spans="1:7" ht="38.25">
      <c r="A247" s="88"/>
      <c r="B247" s="37" t="s">
        <v>157</v>
      </c>
      <c r="C247" s="25" t="s">
        <v>52</v>
      </c>
      <c r="D247" s="25" t="s">
        <v>33</v>
      </c>
      <c r="E247" s="25" t="s">
        <v>59</v>
      </c>
      <c r="F247" s="20" t="s">
        <v>126</v>
      </c>
      <c r="G247" s="76">
        <v>39.35058</v>
      </c>
    </row>
    <row r="248" spans="1:7" ht="27">
      <c r="A248" s="88"/>
      <c r="B248" s="60" t="s">
        <v>218</v>
      </c>
      <c r="C248" s="38" t="s">
        <v>52</v>
      </c>
      <c r="D248" s="38" t="s">
        <v>33</v>
      </c>
      <c r="E248" s="38" t="s">
        <v>219</v>
      </c>
      <c r="F248" s="20"/>
      <c r="G248" s="75">
        <v>57.9</v>
      </c>
    </row>
    <row r="249" spans="1:7" ht="25.5">
      <c r="A249" s="88"/>
      <c r="B249" s="37" t="s">
        <v>218</v>
      </c>
      <c r="C249" s="25" t="s">
        <v>52</v>
      </c>
      <c r="D249" s="25" t="s">
        <v>33</v>
      </c>
      <c r="E249" s="25" t="s">
        <v>219</v>
      </c>
      <c r="F249" s="20" t="s">
        <v>122</v>
      </c>
      <c r="G249" s="69">
        <v>57.9</v>
      </c>
    </row>
    <row r="250" spans="1:7" ht="25.5">
      <c r="A250" s="88"/>
      <c r="B250" s="37" t="s">
        <v>218</v>
      </c>
      <c r="C250" s="25" t="s">
        <v>52</v>
      </c>
      <c r="D250" s="25" t="s">
        <v>33</v>
      </c>
      <c r="E250" s="25" t="s">
        <v>219</v>
      </c>
      <c r="F250" s="20" t="s">
        <v>126</v>
      </c>
      <c r="G250" s="69">
        <v>57.9</v>
      </c>
    </row>
    <row r="251" spans="1:7" ht="14.25" customHeight="1">
      <c r="A251" s="88"/>
      <c r="B251" s="16" t="s">
        <v>83</v>
      </c>
      <c r="C251" s="19" t="s">
        <v>52</v>
      </c>
      <c r="D251" s="19" t="s">
        <v>33</v>
      </c>
      <c r="E251" s="20" t="s">
        <v>58</v>
      </c>
      <c r="F251" s="19"/>
      <c r="G251" s="64">
        <f>SUM(G252)</f>
        <v>11731.79306</v>
      </c>
    </row>
    <row r="252" spans="1:7" s="13" customFormat="1" ht="13.5">
      <c r="A252" s="88"/>
      <c r="B252" s="43" t="s">
        <v>121</v>
      </c>
      <c r="C252" s="50" t="s">
        <v>52</v>
      </c>
      <c r="D252" s="50" t="s">
        <v>33</v>
      </c>
      <c r="E252" s="50" t="s">
        <v>58</v>
      </c>
      <c r="F252" s="20" t="s">
        <v>122</v>
      </c>
      <c r="G252" s="74">
        <f>SUM(G253+G256)</f>
        <v>11731.79306</v>
      </c>
    </row>
    <row r="253" spans="1:7" s="13" customFormat="1" ht="51">
      <c r="A253" s="88"/>
      <c r="B253" s="43" t="s">
        <v>123</v>
      </c>
      <c r="C253" s="45" t="s">
        <v>52</v>
      </c>
      <c r="D253" s="45" t="s">
        <v>33</v>
      </c>
      <c r="E253" s="45" t="s">
        <v>58</v>
      </c>
      <c r="F253" s="20" t="s">
        <v>124</v>
      </c>
      <c r="G253" s="76">
        <v>10880.53306</v>
      </c>
    </row>
    <row r="254" spans="1:7" s="13" customFormat="1" ht="12.75">
      <c r="A254" s="88"/>
      <c r="B254" s="37" t="s">
        <v>67</v>
      </c>
      <c r="C254" s="19"/>
      <c r="D254" s="19"/>
      <c r="E254" s="19"/>
      <c r="F254" s="20"/>
      <c r="G254" s="63"/>
    </row>
    <row r="255" spans="1:7" s="13" customFormat="1" ht="38.25">
      <c r="A255" s="88"/>
      <c r="B255" s="24" t="s">
        <v>158</v>
      </c>
      <c r="C255" s="25" t="s">
        <v>52</v>
      </c>
      <c r="D255" s="25" t="s">
        <v>33</v>
      </c>
      <c r="E255" s="25" t="s">
        <v>58</v>
      </c>
      <c r="F255" s="25" t="s">
        <v>124</v>
      </c>
      <c r="G255" s="76">
        <v>10880.53306</v>
      </c>
    </row>
    <row r="256" spans="1:7" s="13" customFormat="1" ht="27.75" customHeight="1">
      <c r="A256" s="88"/>
      <c r="B256" s="43" t="s">
        <v>125</v>
      </c>
      <c r="C256" s="45" t="s">
        <v>52</v>
      </c>
      <c r="D256" s="45" t="s">
        <v>33</v>
      </c>
      <c r="E256" s="45" t="s">
        <v>58</v>
      </c>
      <c r="F256" s="20" t="s">
        <v>126</v>
      </c>
      <c r="G256" s="76">
        <v>851.26</v>
      </c>
    </row>
    <row r="257" spans="1:7" s="13" customFormat="1" ht="12.75">
      <c r="A257" s="88"/>
      <c r="B257" s="37" t="s">
        <v>67</v>
      </c>
      <c r="C257" s="19"/>
      <c r="D257" s="19"/>
      <c r="E257" s="19"/>
      <c r="F257" s="20"/>
      <c r="G257" s="76"/>
    </row>
    <row r="258" spans="1:7" s="13" customFormat="1" ht="38.25">
      <c r="A258" s="88"/>
      <c r="B258" s="24" t="s">
        <v>158</v>
      </c>
      <c r="C258" s="25" t="s">
        <v>52</v>
      </c>
      <c r="D258" s="25" t="s">
        <v>33</v>
      </c>
      <c r="E258" s="25" t="s">
        <v>58</v>
      </c>
      <c r="F258" s="25" t="s">
        <v>126</v>
      </c>
      <c r="G258" s="76">
        <v>851.26</v>
      </c>
    </row>
    <row r="259" spans="1:7" s="13" customFormat="1" ht="12.75">
      <c r="A259" s="88"/>
      <c r="B259" s="37" t="s">
        <v>67</v>
      </c>
      <c r="C259" s="25"/>
      <c r="D259" s="25"/>
      <c r="E259" s="25"/>
      <c r="F259" s="25"/>
      <c r="G259" s="63"/>
    </row>
    <row r="260" spans="1:7" s="13" customFormat="1" ht="54" customHeight="1">
      <c r="A260" s="88"/>
      <c r="B260" s="24" t="s">
        <v>196</v>
      </c>
      <c r="C260" s="25" t="s">
        <v>52</v>
      </c>
      <c r="D260" s="25" t="s">
        <v>33</v>
      </c>
      <c r="E260" s="25" t="s">
        <v>58</v>
      </c>
      <c r="F260" s="25" t="s">
        <v>126</v>
      </c>
      <c r="G260" s="64">
        <v>0</v>
      </c>
    </row>
    <row r="261" spans="1:7" s="13" customFormat="1" ht="91.5" customHeight="1">
      <c r="A261" s="88"/>
      <c r="B261" s="24" t="s">
        <v>199</v>
      </c>
      <c r="C261" s="25" t="s">
        <v>52</v>
      </c>
      <c r="D261" s="25" t="s">
        <v>33</v>
      </c>
      <c r="E261" s="25" t="s">
        <v>58</v>
      </c>
      <c r="F261" s="25" t="s">
        <v>126</v>
      </c>
      <c r="G261" s="64">
        <v>12.7</v>
      </c>
    </row>
    <row r="262" spans="1:7" s="13" customFormat="1" ht="54.75" customHeight="1" hidden="1">
      <c r="A262" s="88"/>
      <c r="B262" s="23" t="s">
        <v>206</v>
      </c>
      <c r="C262" s="20" t="s">
        <v>36</v>
      </c>
      <c r="D262" s="20" t="s">
        <v>207</v>
      </c>
      <c r="E262" s="20" t="s">
        <v>208</v>
      </c>
      <c r="F262" s="20" t="s">
        <v>126</v>
      </c>
      <c r="G262" s="63"/>
    </row>
    <row r="263" spans="1:7" s="13" customFormat="1" ht="28.5" customHeight="1" hidden="1">
      <c r="A263" s="88"/>
      <c r="B263" s="24" t="s">
        <v>125</v>
      </c>
      <c r="C263" s="25" t="s">
        <v>36</v>
      </c>
      <c r="D263" s="25" t="s">
        <v>207</v>
      </c>
      <c r="E263" s="25" t="s">
        <v>208</v>
      </c>
      <c r="F263" s="25" t="s">
        <v>126</v>
      </c>
      <c r="G263" s="63"/>
    </row>
    <row r="264" spans="1:7" s="13" customFormat="1" ht="57.75" customHeight="1" hidden="1">
      <c r="A264" s="88"/>
      <c r="B264" s="24" t="s">
        <v>123</v>
      </c>
      <c r="C264" s="25" t="s">
        <v>36</v>
      </c>
      <c r="D264" s="25" t="s">
        <v>207</v>
      </c>
      <c r="E264" s="25" t="s">
        <v>208</v>
      </c>
      <c r="F264" s="25"/>
      <c r="G264" s="63"/>
    </row>
    <row r="265" spans="1:7" s="13" customFormat="1" ht="15.75" customHeight="1" hidden="1">
      <c r="A265" s="88"/>
      <c r="B265" s="24" t="s">
        <v>67</v>
      </c>
      <c r="C265" s="25"/>
      <c r="D265" s="25"/>
      <c r="E265" s="25"/>
      <c r="F265" s="25"/>
      <c r="G265" s="63"/>
    </row>
    <row r="266" spans="1:7" s="13" customFormat="1" ht="39" customHeight="1" hidden="1">
      <c r="A266" s="88"/>
      <c r="B266" s="24" t="s">
        <v>158</v>
      </c>
      <c r="C266" s="25" t="s">
        <v>36</v>
      </c>
      <c r="D266" s="25" t="s">
        <v>207</v>
      </c>
      <c r="E266" s="25" t="s">
        <v>208</v>
      </c>
      <c r="F266" s="25" t="s">
        <v>126</v>
      </c>
      <c r="G266" s="63"/>
    </row>
    <row r="267" spans="1:7" ht="26.25" customHeight="1">
      <c r="A267" s="88"/>
      <c r="B267" s="15" t="s">
        <v>84</v>
      </c>
      <c r="C267" s="19" t="s">
        <v>52</v>
      </c>
      <c r="D267" s="19" t="s">
        <v>33</v>
      </c>
      <c r="E267" s="20" t="s">
        <v>57</v>
      </c>
      <c r="F267" s="19"/>
      <c r="G267" s="63">
        <v>5005.96251</v>
      </c>
    </row>
    <row r="268" spans="1:7" ht="13.5">
      <c r="A268" s="88"/>
      <c r="B268" s="43" t="s">
        <v>121</v>
      </c>
      <c r="C268" s="50" t="s">
        <v>52</v>
      </c>
      <c r="D268" s="50" t="s">
        <v>33</v>
      </c>
      <c r="E268" s="50" t="s">
        <v>57</v>
      </c>
      <c r="F268" s="20" t="s">
        <v>122</v>
      </c>
      <c r="G268" s="74">
        <v>5005.96251</v>
      </c>
    </row>
    <row r="269" spans="1:7" ht="51">
      <c r="A269" s="88"/>
      <c r="B269" s="43" t="s">
        <v>123</v>
      </c>
      <c r="C269" s="45" t="s">
        <v>52</v>
      </c>
      <c r="D269" s="45" t="s">
        <v>33</v>
      </c>
      <c r="E269" s="45" t="s">
        <v>57</v>
      </c>
      <c r="F269" s="20" t="s">
        <v>124</v>
      </c>
      <c r="G269" s="72">
        <v>5005.96251</v>
      </c>
    </row>
    <row r="270" spans="1:7" ht="12.75">
      <c r="A270" s="88"/>
      <c r="B270" s="37" t="s">
        <v>67</v>
      </c>
      <c r="C270" s="19"/>
      <c r="D270" s="19"/>
      <c r="E270" s="19"/>
      <c r="F270" s="20"/>
      <c r="G270" s="72"/>
    </row>
    <row r="271" spans="1:7" ht="12.75">
      <c r="A271" s="88"/>
      <c r="B271" s="37" t="s">
        <v>94</v>
      </c>
      <c r="C271" s="25" t="s">
        <v>52</v>
      </c>
      <c r="D271" s="25" t="s">
        <v>33</v>
      </c>
      <c r="E271" s="25" t="s">
        <v>57</v>
      </c>
      <c r="F271" s="25" t="s">
        <v>124</v>
      </c>
      <c r="G271" s="72">
        <v>5005.96251</v>
      </c>
    </row>
    <row r="272" spans="1:7" ht="25.5">
      <c r="A272" s="88"/>
      <c r="B272" s="43" t="s">
        <v>125</v>
      </c>
      <c r="C272" s="45" t="s">
        <v>52</v>
      </c>
      <c r="D272" s="45" t="s">
        <v>33</v>
      </c>
      <c r="E272" s="45" t="s">
        <v>57</v>
      </c>
      <c r="F272" s="20" t="s">
        <v>126</v>
      </c>
      <c r="G272" s="72">
        <v>0</v>
      </c>
    </row>
    <row r="273" spans="1:7" ht="12.75">
      <c r="A273" s="88"/>
      <c r="B273" s="37" t="s">
        <v>67</v>
      </c>
      <c r="C273" s="19"/>
      <c r="D273" s="19"/>
      <c r="E273" s="19"/>
      <c r="F273" s="20"/>
      <c r="G273" s="72"/>
    </row>
    <row r="274" spans="1:7" ht="12.75">
      <c r="A274" s="88"/>
      <c r="B274" s="37" t="s">
        <v>94</v>
      </c>
      <c r="C274" s="25" t="s">
        <v>52</v>
      </c>
      <c r="D274" s="25" t="s">
        <v>33</v>
      </c>
      <c r="E274" s="25" t="s">
        <v>57</v>
      </c>
      <c r="F274" s="25" t="s">
        <v>126</v>
      </c>
      <c r="G274" s="72">
        <v>0</v>
      </c>
    </row>
    <row r="275" spans="1:7" ht="24.75" customHeight="1">
      <c r="A275" s="88"/>
      <c r="B275" s="15" t="s">
        <v>70</v>
      </c>
      <c r="C275" s="19" t="s">
        <v>52</v>
      </c>
      <c r="D275" s="19" t="s">
        <v>33</v>
      </c>
      <c r="E275" s="20" t="s">
        <v>56</v>
      </c>
      <c r="F275" s="19"/>
      <c r="G275" s="64">
        <v>950.419</v>
      </c>
    </row>
    <row r="276" spans="1:7" ht="25.5">
      <c r="A276" s="88"/>
      <c r="B276" s="1" t="s">
        <v>99</v>
      </c>
      <c r="C276" s="19" t="s">
        <v>52</v>
      </c>
      <c r="D276" s="19" t="s">
        <v>33</v>
      </c>
      <c r="E276" s="19" t="s">
        <v>56</v>
      </c>
      <c r="F276" s="20" t="s">
        <v>100</v>
      </c>
      <c r="G276" s="72">
        <v>950.419</v>
      </c>
    </row>
    <row r="277" spans="1:7" ht="25.5">
      <c r="A277" s="88"/>
      <c r="B277" s="1" t="s">
        <v>103</v>
      </c>
      <c r="C277" s="19" t="s">
        <v>52</v>
      </c>
      <c r="D277" s="19" t="s">
        <v>33</v>
      </c>
      <c r="E277" s="19" t="s">
        <v>56</v>
      </c>
      <c r="F277" s="20" t="s">
        <v>104</v>
      </c>
      <c r="G277" s="72">
        <v>950.419</v>
      </c>
    </row>
    <row r="278" spans="1:7" ht="88.5" customHeight="1">
      <c r="A278" s="88"/>
      <c r="B278" s="15" t="s">
        <v>197</v>
      </c>
      <c r="C278" s="19" t="s">
        <v>52</v>
      </c>
      <c r="D278" s="19" t="s">
        <v>33</v>
      </c>
      <c r="E278" s="20" t="s">
        <v>198</v>
      </c>
      <c r="F278" s="20"/>
      <c r="G278" s="64">
        <v>15</v>
      </c>
    </row>
    <row r="279" spans="1:7" ht="14.25" customHeight="1">
      <c r="A279" s="88"/>
      <c r="B279" s="43" t="s">
        <v>121</v>
      </c>
      <c r="C279" s="19" t="s">
        <v>52</v>
      </c>
      <c r="D279" s="19" t="s">
        <v>33</v>
      </c>
      <c r="E279" s="19" t="s">
        <v>198</v>
      </c>
      <c r="F279" s="20" t="s">
        <v>122</v>
      </c>
      <c r="G279" s="62">
        <v>15</v>
      </c>
    </row>
    <row r="280" spans="1:7" ht="25.5">
      <c r="A280" s="88"/>
      <c r="B280" s="43" t="s">
        <v>125</v>
      </c>
      <c r="C280" s="19" t="s">
        <v>52</v>
      </c>
      <c r="D280" s="19" t="s">
        <v>33</v>
      </c>
      <c r="E280" s="19" t="s">
        <v>198</v>
      </c>
      <c r="F280" s="20" t="s">
        <v>126</v>
      </c>
      <c r="G280" s="62">
        <v>15</v>
      </c>
    </row>
    <row r="281" spans="1:7" ht="51">
      <c r="A281" s="88"/>
      <c r="B281" s="15" t="s">
        <v>183</v>
      </c>
      <c r="C281" s="19" t="s">
        <v>52</v>
      </c>
      <c r="D281" s="19" t="s">
        <v>33</v>
      </c>
      <c r="E281" s="20" t="s">
        <v>144</v>
      </c>
      <c r="F281" s="19"/>
      <c r="G281" s="64">
        <v>951.02866</v>
      </c>
    </row>
    <row r="282" spans="1:7" ht="12.75">
      <c r="A282" s="88"/>
      <c r="B282" s="43" t="s">
        <v>121</v>
      </c>
      <c r="C282" s="19" t="s">
        <v>52</v>
      </c>
      <c r="D282" s="19" t="s">
        <v>33</v>
      </c>
      <c r="E282" s="19" t="s">
        <v>144</v>
      </c>
      <c r="F282" s="20" t="s">
        <v>122</v>
      </c>
      <c r="G282" s="62">
        <v>951.02866</v>
      </c>
    </row>
    <row r="283" spans="1:7" ht="51">
      <c r="A283" s="88"/>
      <c r="B283" s="51" t="s">
        <v>123</v>
      </c>
      <c r="C283" s="35" t="s">
        <v>52</v>
      </c>
      <c r="D283" s="35" t="s">
        <v>33</v>
      </c>
      <c r="E283" s="35" t="s">
        <v>144</v>
      </c>
      <c r="F283" s="36" t="s">
        <v>124</v>
      </c>
      <c r="G283" s="62">
        <v>951.02866</v>
      </c>
    </row>
    <row r="284" spans="1:7" ht="25.5">
      <c r="A284" s="88"/>
      <c r="B284" s="23" t="s">
        <v>210</v>
      </c>
      <c r="C284" s="20" t="s">
        <v>36</v>
      </c>
      <c r="D284" s="19"/>
      <c r="E284" s="19"/>
      <c r="F284" s="20"/>
      <c r="G284" s="64">
        <v>60</v>
      </c>
    </row>
    <row r="285" spans="1:7" ht="38.25">
      <c r="A285" s="88"/>
      <c r="B285" s="23" t="s">
        <v>220</v>
      </c>
      <c r="C285" s="19" t="s">
        <v>36</v>
      </c>
      <c r="D285" s="20" t="s">
        <v>207</v>
      </c>
      <c r="E285" s="19"/>
      <c r="F285" s="20"/>
      <c r="G285" s="72">
        <v>60</v>
      </c>
    </row>
    <row r="286" spans="1:7" ht="51">
      <c r="A286" s="88"/>
      <c r="B286" s="23" t="s">
        <v>206</v>
      </c>
      <c r="C286" s="19" t="s">
        <v>36</v>
      </c>
      <c r="D286" s="19" t="s">
        <v>207</v>
      </c>
      <c r="E286" s="20" t="s">
        <v>208</v>
      </c>
      <c r="F286" s="20" t="s">
        <v>126</v>
      </c>
      <c r="G286" s="72">
        <v>60</v>
      </c>
    </row>
    <row r="287" spans="1:7" ht="25.5">
      <c r="A287" s="88"/>
      <c r="B287" s="24" t="s">
        <v>125</v>
      </c>
      <c r="C287" s="25" t="s">
        <v>36</v>
      </c>
      <c r="D287" s="25" t="s">
        <v>207</v>
      </c>
      <c r="E287" s="25" t="s">
        <v>208</v>
      </c>
      <c r="F287" s="25" t="s">
        <v>126</v>
      </c>
      <c r="G287" s="72">
        <v>60</v>
      </c>
    </row>
    <row r="288" spans="1:7" ht="51">
      <c r="A288" s="88"/>
      <c r="B288" s="24" t="s">
        <v>123</v>
      </c>
      <c r="C288" s="25" t="s">
        <v>36</v>
      </c>
      <c r="D288" s="25" t="s">
        <v>207</v>
      </c>
      <c r="E288" s="25" t="s">
        <v>208</v>
      </c>
      <c r="F288" s="25"/>
      <c r="G288" s="72">
        <v>60</v>
      </c>
    </row>
    <row r="289" spans="1:7" ht="12.75">
      <c r="A289" s="88"/>
      <c r="B289" s="24" t="s">
        <v>67</v>
      </c>
      <c r="C289" s="25"/>
      <c r="D289" s="25"/>
      <c r="E289" s="25"/>
      <c r="F289" s="25"/>
      <c r="G289" s="72"/>
    </row>
    <row r="290" spans="1:7" ht="40.5" customHeight="1">
      <c r="A290" s="88"/>
      <c r="B290" s="24" t="s">
        <v>158</v>
      </c>
      <c r="C290" s="25" t="s">
        <v>36</v>
      </c>
      <c r="D290" s="25" t="s">
        <v>207</v>
      </c>
      <c r="E290" s="25" t="s">
        <v>208</v>
      </c>
      <c r="F290" s="25" t="s">
        <v>126</v>
      </c>
      <c r="G290" s="72">
        <v>60</v>
      </c>
    </row>
    <row r="291" spans="1:7" ht="12.75" hidden="1">
      <c r="A291" s="88"/>
      <c r="B291" s="43"/>
      <c r="C291" s="19"/>
      <c r="D291" s="19"/>
      <c r="E291" s="19"/>
      <c r="F291" s="20"/>
      <c r="G291" s="72"/>
    </row>
    <row r="292" spans="1:7" ht="51" hidden="1">
      <c r="A292" s="88"/>
      <c r="B292" s="52" t="s">
        <v>123</v>
      </c>
      <c r="C292" s="53" t="s">
        <v>52</v>
      </c>
      <c r="D292" s="53" t="s">
        <v>33</v>
      </c>
      <c r="E292" s="53" t="s">
        <v>144</v>
      </c>
      <c r="F292" s="54" t="s">
        <v>124</v>
      </c>
      <c r="G292" s="72"/>
    </row>
    <row r="293" spans="1:7" ht="1.5" customHeight="1" hidden="1">
      <c r="A293" s="42"/>
      <c r="B293" s="23" t="s">
        <v>206</v>
      </c>
      <c r="C293" s="20" t="s">
        <v>36</v>
      </c>
      <c r="D293" s="20" t="s">
        <v>207</v>
      </c>
      <c r="E293" s="20" t="s">
        <v>208</v>
      </c>
      <c r="F293" s="20" t="s">
        <v>126</v>
      </c>
      <c r="G293" s="72"/>
    </row>
    <row r="294" spans="1:7" ht="25.5" hidden="1">
      <c r="A294" s="42"/>
      <c r="B294" s="24" t="s">
        <v>125</v>
      </c>
      <c r="C294" s="25" t="s">
        <v>36</v>
      </c>
      <c r="D294" s="25" t="s">
        <v>207</v>
      </c>
      <c r="E294" s="25" t="s">
        <v>208</v>
      </c>
      <c r="F294" s="25" t="s">
        <v>126</v>
      </c>
      <c r="G294" s="72"/>
    </row>
    <row r="295" spans="1:7" ht="51" hidden="1">
      <c r="A295" s="42"/>
      <c r="B295" s="24" t="s">
        <v>123</v>
      </c>
      <c r="C295" s="25" t="s">
        <v>36</v>
      </c>
      <c r="D295" s="25" t="s">
        <v>207</v>
      </c>
      <c r="E295" s="25" t="s">
        <v>208</v>
      </c>
      <c r="F295" s="25"/>
      <c r="G295" s="72"/>
    </row>
    <row r="296" spans="1:7" ht="12.75" hidden="1">
      <c r="A296" s="42"/>
      <c r="B296" s="24" t="s">
        <v>67</v>
      </c>
      <c r="C296" s="25"/>
      <c r="D296" s="25"/>
      <c r="E296" s="25"/>
      <c r="F296" s="25"/>
      <c r="G296" s="72"/>
    </row>
    <row r="297" spans="1:7" ht="38.25" hidden="1">
      <c r="A297" s="42"/>
      <c r="B297" s="24" t="s">
        <v>158</v>
      </c>
      <c r="C297" s="25" t="s">
        <v>36</v>
      </c>
      <c r="D297" s="25" t="s">
        <v>207</v>
      </c>
      <c r="E297" s="25" t="s">
        <v>208</v>
      </c>
      <c r="F297" s="25" t="s">
        <v>126</v>
      </c>
      <c r="G297" s="72"/>
    </row>
    <row r="298" spans="1:7" ht="12.75" hidden="1">
      <c r="A298" s="42"/>
      <c r="B298" s="43"/>
      <c r="C298" s="19"/>
      <c r="D298" s="19"/>
      <c r="E298" s="19"/>
      <c r="F298" s="20"/>
      <c r="G298" s="72"/>
    </row>
    <row r="299" spans="1:7" ht="51">
      <c r="A299" s="83">
        <v>767</v>
      </c>
      <c r="B299" s="39" t="s">
        <v>170</v>
      </c>
      <c r="C299" s="55"/>
      <c r="D299" s="55"/>
      <c r="E299" s="55"/>
      <c r="F299" s="55"/>
      <c r="G299" s="63">
        <f>SUM(G300+G309)</f>
        <v>27652.512559999996</v>
      </c>
    </row>
    <row r="300" spans="1:7" ht="18.75" customHeight="1">
      <c r="A300" s="83"/>
      <c r="B300" s="17" t="s">
        <v>4</v>
      </c>
      <c r="C300" s="18" t="s">
        <v>39</v>
      </c>
      <c r="D300" s="18"/>
      <c r="E300" s="18"/>
      <c r="F300" s="18"/>
      <c r="G300" s="77">
        <f>G301</f>
        <v>492.89822999999996</v>
      </c>
    </row>
    <row r="301" spans="1:7" s="31" customFormat="1" ht="25.5">
      <c r="A301" s="83"/>
      <c r="B301" s="15" t="s">
        <v>5</v>
      </c>
      <c r="C301" s="19" t="s">
        <v>39</v>
      </c>
      <c r="D301" s="20" t="s">
        <v>53</v>
      </c>
      <c r="E301" s="20"/>
      <c r="F301" s="20"/>
      <c r="G301" s="70">
        <f>SUM(G302)</f>
        <v>492.89822999999996</v>
      </c>
    </row>
    <row r="302" spans="1:7" ht="36.75" customHeight="1">
      <c r="A302" s="83"/>
      <c r="B302" s="15" t="s">
        <v>165</v>
      </c>
      <c r="C302" s="19" t="s">
        <v>39</v>
      </c>
      <c r="D302" s="19" t="s">
        <v>53</v>
      </c>
      <c r="E302" s="20" t="s">
        <v>55</v>
      </c>
      <c r="F302" s="19"/>
      <c r="G302" s="70">
        <f>SUM(G303+G305+G307)</f>
        <v>492.89822999999996</v>
      </c>
    </row>
    <row r="303" spans="1:7" ht="25.5">
      <c r="A303" s="83"/>
      <c r="B303" s="1" t="s">
        <v>105</v>
      </c>
      <c r="C303" s="19" t="s">
        <v>39</v>
      </c>
      <c r="D303" s="19" t="s">
        <v>53</v>
      </c>
      <c r="E303" s="19" t="s">
        <v>55</v>
      </c>
      <c r="F303" s="20" t="s">
        <v>106</v>
      </c>
      <c r="G303" s="70">
        <f>SUM(G304)</f>
        <v>396.65358</v>
      </c>
    </row>
    <row r="304" spans="1:7" ht="12.75">
      <c r="A304" s="83"/>
      <c r="B304" s="1" t="s">
        <v>97</v>
      </c>
      <c r="C304" s="19" t="s">
        <v>39</v>
      </c>
      <c r="D304" s="19" t="s">
        <v>53</v>
      </c>
      <c r="E304" s="19" t="s">
        <v>55</v>
      </c>
      <c r="F304" s="20" t="s">
        <v>107</v>
      </c>
      <c r="G304" s="71">
        <v>396.65358</v>
      </c>
    </row>
    <row r="305" spans="1:7" ht="25.5">
      <c r="A305" s="83"/>
      <c r="B305" s="1" t="s">
        <v>99</v>
      </c>
      <c r="C305" s="19" t="s">
        <v>39</v>
      </c>
      <c r="D305" s="19" t="s">
        <v>53</v>
      </c>
      <c r="E305" s="19" t="s">
        <v>55</v>
      </c>
      <c r="F305" s="20" t="s">
        <v>100</v>
      </c>
      <c r="G305" s="70">
        <f>SUM(G306:G306)</f>
        <v>73.91713</v>
      </c>
    </row>
    <row r="306" spans="1:7" ht="25.5">
      <c r="A306" s="83"/>
      <c r="B306" s="1" t="s">
        <v>103</v>
      </c>
      <c r="C306" s="19" t="s">
        <v>39</v>
      </c>
      <c r="D306" s="19" t="s">
        <v>53</v>
      </c>
      <c r="E306" s="19" t="s">
        <v>55</v>
      </c>
      <c r="F306" s="20" t="s">
        <v>104</v>
      </c>
      <c r="G306" s="71">
        <v>73.91713</v>
      </c>
    </row>
    <row r="307" spans="1:7" ht="38.25">
      <c r="A307" s="83"/>
      <c r="B307" s="1" t="s">
        <v>209</v>
      </c>
      <c r="C307" s="19" t="s">
        <v>39</v>
      </c>
      <c r="D307" s="19" t="s">
        <v>53</v>
      </c>
      <c r="E307" s="19" t="s">
        <v>55</v>
      </c>
      <c r="F307" s="20" t="s">
        <v>114</v>
      </c>
      <c r="G307" s="70">
        <f>SUM(G308:G308)</f>
        <v>22.32752</v>
      </c>
    </row>
    <row r="308" spans="1:7" ht="25.5">
      <c r="A308" s="83"/>
      <c r="B308" s="1" t="s">
        <v>211</v>
      </c>
      <c r="C308" s="19" t="s">
        <v>39</v>
      </c>
      <c r="D308" s="19" t="s">
        <v>53</v>
      </c>
      <c r="E308" s="19" t="s">
        <v>55</v>
      </c>
      <c r="F308" s="20" t="s">
        <v>129</v>
      </c>
      <c r="G308" s="71">
        <v>22.32752</v>
      </c>
    </row>
    <row r="309" spans="1:7" ht="19.5" customHeight="1">
      <c r="A309" s="83"/>
      <c r="B309" s="17" t="s">
        <v>24</v>
      </c>
      <c r="C309" s="18" t="s">
        <v>40</v>
      </c>
      <c r="D309" s="18"/>
      <c r="E309" s="18"/>
      <c r="F309" s="18"/>
      <c r="G309" s="63">
        <f>SUM(G310+G329+G335)</f>
        <v>27159.614329999997</v>
      </c>
    </row>
    <row r="310" spans="1:7" s="4" customFormat="1" ht="12.75">
      <c r="A310" s="83"/>
      <c r="B310" s="15" t="s">
        <v>25</v>
      </c>
      <c r="C310" s="19" t="s">
        <v>40</v>
      </c>
      <c r="D310" s="20" t="s">
        <v>33</v>
      </c>
      <c r="E310" s="20"/>
      <c r="F310" s="20"/>
      <c r="G310" s="63">
        <v>13793.8536</v>
      </c>
    </row>
    <row r="311" spans="1:7" s="49" customFormat="1" ht="25.5">
      <c r="A311" s="83"/>
      <c r="B311" s="26" t="s">
        <v>71</v>
      </c>
      <c r="C311" s="35" t="s">
        <v>40</v>
      </c>
      <c r="D311" s="35" t="s">
        <v>33</v>
      </c>
      <c r="E311" s="36" t="s">
        <v>54</v>
      </c>
      <c r="F311" s="35"/>
      <c r="G311" s="70">
        <f>SUM(G312+G316+G320+G322)</f>
        <v>13793.8536</v>
      </c>
    </row>
    <row r="312" spans="1:7" ht="25.5">
      <c r="A312" s="83"/>
      <c r="B312" s="1" t="s">
        <v>105</v>
      </c>
      <c r="C312" s="25" t="s">
        <v>40</v>
      </c>
      <c r="D312" s="25" t="s">
        <v>33</v>
      </c>
      <c r="E312" s="25" t="s">
        <v>54</v>
      </c>
      <c r="F312" s="20" t="s">
        <v>106</v>
      </c>
      <c r="G312" s="63">
        <v>1497.522</v>
      </c>
    </row>
    <row r="313" spans="1:7" ht="12.75">
      <c r="A313" s="83"/>
      <c r="B313" s="1" t="s">
        <v>97</v>
      </c>
      <c r="C313" s="25" t="s">
        <v>40</v>
      </c>
      <c r="D313" s="25" t="s">
        <v>33</v>
      </c>
      <c r="E313" s="25" t="s">
        <v>54</v>
      </c>
      <c r="F313" s="20" t="s">
        <v>107</v>
      </c>
      <c r="G313" s="72">
        <v>1497.522</v>
      </c>
    </row>
    <row r="314" spans="1:7" ht="12.75">
      <c r="A314" s="83"/>
      <c r="B314" s="37" t="s">
        <v>67</v>
      </c>
      <c r="C314" s="25"/>
      <c r="D314" s="25"/>
      <c r="E314" s="25"/>
      <c r="F314" s="20"/>
      <c r="G314" s="72"/>
    </row>
    <row r="315" spans="1:7" s="22" customFormat="1" ht="51">
      <c r="A315" s="83"/>
      <c r="B315" s="47" t="s">
        <v>170</v>
      </c>
      <c r="C315" s="25" t="s">
        <v>40</v>
      </c>
      <c r="D315" s="25" t="s">
        <v>33</v>
      </c>
      <c r="E315" s="25" t="s">
        <v>54</v>
      </c>
      <c r="F315" s="25" t="s">
        <v>107</v>
      </c>
      <c r="G315" s="76">
        <v>1497.522</v>
      </c>
    </row>
    <row r="316" spans="1:7" ht="25.5">
      <c r="A316" s="83"/>
      <c r="B316" s="1" t="s">
        <v>99</v>
      </c>
      <c r="C316" s="25" t="s">
        <v>40</v>
      </c>
      <c r="D316" s="25" t="s">
        <v>33</v>
      </c>
      <c r="E316" s="25" t="s">
        <v>54</v>
      </c>
      <c r="F316" s="20" t="s">
        <v>100</v>
      </c>
      <c r="G316" s="63">
        <v>451.33973</v>
      </c>
    </row>
    <row r="317" spans="1:7" ht="25.5">
      <c r="A317" s="83"/>
      <c r="B317" s="1" t="s">
        <v>103</v>
      </c>
      <c r="C317" s="25" t="s">
        <v>40</v>
      </c>
      <c r="D317" s="25" t="s">
        <v>33</v>
      </c>
      <c r="E317" s="25" t="s">
        <v>54</v>
      </c>
      <c r="F317" s="20" t="s">
        <v>104</v>
      </c>
      <c r="G317" s="72">
        <v>451.33973</v>
      </c>
    </row>
    <row r="318" spans="1:7" ht="12.75">
      <c r="A318" s="83"/>
      <c r="B318" s="37" t="s">
        <v>67</v>
      </c>
      <c r="C318" s="25"/>
      <c r="D318" s="25"/>
      <c r="E318" s="25"/>
      <c r="F318" s="20"/>
      <c r="G318" s="72"/>
    </row>
    <row r="319" spans="1:7" s="22" customFormat="1" ht="51">
      <c r="A319" s="83"/>
      <c r="B319" s="47" t="s">
        <v>170</v>
      </c>
      <c r="C319" s="25" t="s">
        <v>40</v>
      </c>
      <c r="D319" s="25" t="s">
        <v>33</v>
      </c>
      <c r="E319" s="25" t="s">
        <v>54</v>
      </c>
      <c r="F319" s="25" t="s">
        <v>104</v>
      </c>
      <c r="G319" s="76">
        <v>451.33973</v>
      </c>
    </row>
    <row r="320" spans="1:7" s="22" customFormat="1" ht="39">
      <c r="A320" s="83"/>
      <c r="B320" s="47" t="s">
        <v>209</v>
      </c>
      <c r="C320" s="25" t="s">
        <v>40</v>
      </c>
      <c r="D320" s="25" t="s">
        <v>33</v>
      </c>
      <c r="E320" s="25" t="s">
        <v>54</v>
      </c>
      <c r="F320" s="20" t="s">
        <v>114</v>
      </c>
      <c r="G320" s="73">
        <f>SUM(G321)</f>
        <v>0.882</v>
      </c>
    </row>
    <row r="321" spans="1:7" s="22" customFormat="1" ht="25.5">
      <c r="A321" s="83"/>
      <c r="B321" s="47" t="s">
        <v>115</v>
      </c>
      <c r="C321" s="25" t="s">
        <v>40</v>
      </c>
      <c r="D321" s="25" t="s">
        <v>33</v>
      </c>
      <c r="E321" s="25" t="s">
        <v>54</v>
      </c>
      <c r="F321" s="20" t="s">
        <v>116</v>
      </c>
      <c r="G321" s="78">
        <v>0.882</v>
      </c>
    </row>
    <row r="322" spans="1:7" ht="19.5" customHeight="1">
      <c r="A322" s="83"/>
      <c r="B322" s="43" t="s">
        <v>121</v>
      </c>
      <c r="C322" s="19" t="s">
        <v>40</v>
      </c>
      <c r="D322" s="19" t="s">
        <v>33</v>
      </c>
      <c r="E322" s="20" t="s">
        <v>54</v>
      </c>
      <c r="F322" s="20" t="s">
        <v>122</v>
      </c>
      <c r="G322" s="63">
        <f>SUM(G323+G326)</f>
        <v>11844.10987</v>
      </c>
    </row>
    <row r="323" spans="1:7" ht="56.25" customHeight="1">
      <c r="A323" s="83"/>
      <c r="B323" s="43" t="s">
        <v>123</v>
      </c>
      <c r="C323" s="19" t="s">
        <v>40</v>
      </c>
      <c r="D323" s="19" t="s">
        <v>33</v>
      </c>
      <c r="E323" s="19" t="s">
        <v>54</v>
      </c>
      <c r="F323" s="20" t="s">
        <v>124</v>
      </c>
      <c r="G323" s="76">
        <v>11720.15296</v>
      </c>
    </row>
    <row r="324" spans="1:7" ht="26.25" customHeight="1">
      <c r="A324" s="83"/>
      <c r="B324" s="37" t="s">
        <v>178</v>
      </c>
      <c r="C324" s="19" t="s">
        <v>40</v>
      </c>
      <c r="D324" s="19" t="s">
        <v>33</v>
      </c>
      <c r="E324" s="19" t="s">
        <v>54</v>
      </c>
      <c r="F324" s="20" t="s">
        <v>124</v>
      </c>
      <c r="G324" s="76">
        <v>11720.15296</v>
      </c>
    </row>
    <row r="325" spans="1:7" ht="12" customHeight="1">
      <c r="A325" s="83"/>
      <c r="B325" s="37" t="s">
        <v>67</v>
      </c>
      <c r="C325" s="19"/>
      <c r="D325" s="19"/>
      <c r="E325" s="19"/>
      <c r="F325" s="20"/>
      <c r="G325" s="72"/>
    </row>
    <row r="326" spans="1:7" ht="25.5">
      <c r="A326" s="83"/>
      <c r="B326" s="43" t="s">
        <v>125</v>
      </c>
      <c r="C326" s="19" t="s">
        <v>40</v>
      </c>
      <c r="D326" s="19" t="s">
        <v>33</v>
      </c>
      <c r="E326" s="19" t="s">
        <v>54</v>
      </c>
      <c r="F326" s="20" t="s">
        <v>126</v>
      </c>
      <c r="G326" s="76">
        <v>123.95691</v>
      </c>
    </row>
    <row r="327" spans="1:7" ht="12.75">
      <c r="A327" s="83"/>
      <c r="B327" s="37" t="s">
        <v>67</v>
      </c>
      <c r="C327" s="19"/>
      <c r="D327" s="19"/>
      <c r="E327" s="19"/>
      <c r="F327" s="20"/>
      <c r="G327" s="72"/>
    </row>
    <row r="328" spans="1:7" ht="25.5">
      <c r="A328" s="83"/>
      <c r="B328" s="37" t="s">
        <v>178</v>
      </c>
      <c r="C328" s="19" t="s">
        <v>40</v>
      </c>
      <c r="D328" s="19" t="s">
        <v>33</v>
      </c>
      <c r="E328" s="19" t="s">
        <v>173</v>
      </c>
      <c r="F328" s="20" t="s">
        <v>126</v>
      </c>
      <c r="G328" s="76">
        <v>123.95691</v>
      </c>
    </row>
    <row r="329" spans="1:7" ht="12.75">
      <c r="A329" s="83"/>
      <c r="B329" s="15" t="s">
        <v>23</v>
      </c>
      <c r="C329" s="20" t="s">
        <v>40</v>
      </c>
      <c r="D329" s="20" t="s">
        <v>34</v>
      </c>
      <c r="E329" s="19"/>
      <c r="F329" s="20"/>
      <c r="G329" s="63">
        <v>396.49045</v>
      </c>
    </row>
    <row r="330" spans="1:7" ht="25.5">
      <c r="A330" s="83"/>
      <c r="B330" s="15" t="s">
        <v>16</v>
      </c>
      <c r="C330" s="19" t="s">
        <v>40</v>
      </c>
      <c r="D330" s="19" t="s">
        <v>34</v>
      </c>
      <c r="E330" s="19" t="s">
        <v>49</v>
      </c>
      <c r="F330" s="20"/>
      <c r="G330" s="72">
        <v>396.49045</v>
      </c>
    </row>
    <row r="331" spans="1:7" ht="25.5">
      <c r="A331" s="83"/>
      <c r="B331" s="37" t="s">
        <v>99</v>
      </c>
      <c r="C331" s="19" t="s">
        <v>40</v>
      </c>
      <c r="D331" s="19" t="s">
        <v>34</v>
      </c>
      <c r="E331" s="19" t="s">
        <v>49</v>
      </c>
      <c r="F331" s="20" t="s">
        <v>100</v>
      </c>
      <c r="G331" s="72">
        <v>396.49045</v>
      </c>
    </row>
    <row r="332" spans="1:7" ht="25.5">
      <c r="A332" s="83"/>
      <c r="B332" s="37" t="s">
        <v>103</v>
      </c>
      <c r="C332" s="19" t="s">
        <v>40</v>
      </c>
      <c r="D332" s="19" t="s">
        <v>34</v>
      </c>
      <c r="E332" s="19" t="s">
        <v>49</v>
      </c>
      <c r="F332" s="20" t="s">
        <v>104</v>
      </c>
      <c r="G332" s="72">
        <v>396.49045</v>
      </c>
    </row>
    <row r="333" spans="1:7" ht="12.75">
      <c r="A333" s="83"/>
      <c r="B333" s="37" t="s">
        <v>67</v>
      </c>
      <c r="C333" s="19"/>
      <c r="D333" s="19"/>
      <c r="E333" s="19"/>
      <c r="F333" s="20"/>
      <c r="G333" s="72"/>
    </row>
    <row r="334" spans="1:7" ht="51">
      <c r="A334" s="83"/>
      <c r="B334" s="37" t="s">
        <v>200</v>
      </c>
      <c r="C334" s="19" t="s">
        <v>40</v>
      </c>
      <c r="D334" s="19" t="s">
        <v>34</v>
      </c>
      <c r="E334" s="19" t="s">
        <v>49</v>
      </c>
      <c r="F334" s="20" t="s">
        <v>104</v>
      </c>
      <c r="G334" s="76">
        <v>128</v>
      </c>
    </row>
    <row r="335" spans="1:7" ht="12.75">
      <c r="A335" s="83"/>
      <c r="B335" s="15" t="s">
        <v>78</v>
      </c>
      <c r="C335" s="19" t="s">
        <v>40</v>
      </c>
      <c r="D335" s="20" t="s">
        <v>36</v>
      </c>
      <c r="E335" s="19"/>
      <c r="F335" s="19"/>
      <c r="G335" s="63">
        <f>SUM(G336)</f>
        <v>12969.270279999999</v>
      </c>
    </row>
    <row r="336" spans="1:7" ht="25.5">
      <c r="A336" s="83"/>
      <c r="B336" s="15" t="s">
        <v>71</v>
      </c>
      <c r="C336" s="19" t="s">
        <v>40</v>
      </c>
      <c r="D336" s="19" t="s">
        <v>36</v>
      </c>
      <c r="E336" s="20" t="s">
        <v>54</v>
      </c>
      <c r="F336" s="19"/>
      <c r="G336" s="63">
        <f>SUM(G337)</f>
        <v>12969.270279999999</v>
      </c>
    </row>
    <row r="337" spans="1:7" ht="14.25" customHeight="1">
      <c r="A337" s="83"/>
      <c r="B337" s="43" t="s">
        <v>121</v>
      </c>
      <c r="C337" s="19" t="s">
        <v>40</v>
      </c>
      <c r="D337" s="19" t="s">
        <v>36</v>
      </c>
      <c r="E337" s="19" t="s">
        <v>54</v>
      </c>
      <c r="F337" s="20" t="s">
        <v>122</v>
      </c>
      <c r="G337" s="74">
        <f>SUM(G338+G342)</f>
        <v>12969.270279999999</v>
      </c>
    </row>
    <row r="338" spans="1:7" ht="51">
      <c r="A338" s="83"/>
      <c r="B338" s="43" t="s">
        <v>123</v>
      </c>
      <c r="C338" s="19" t="s">
        <v>40</v>
      </c>
      <c r="D338" s="19" t="s">
        <v>36</v>
      </c>
      <c r="E338" s="19" t="s">
        <v>54</v>
      </c>
      <c r="F338" s="20" t="s">
        <v>124</v>
      </c>
      <c r="G338" s="63">
        <v>12659.62502</v>
      </c>
    </row>
    <row r="339" spans="1:7" ht="12.75">
      <c r="A339" s="83"/>
      <c r="B339" s="37" t="s">
        <v>67</v>
      </c>
      <c r="C339" s="19"/>
      <c r="D339" s="19"/>
      <c r="E339" s="19"/>
      <c r="F339" s="20"/>
      <c r="G339" s="72"/>
    </row>
    <row r="340" spans="1:7" ht="24" customHeight="1">
      <c r="A340" s="83"/>
      <c r="B340" s="37" t="s">
        <v>171</v>
      </c>
      <c r="C340" s="25" t="s">
        <v>40</v>
      </c>
      <c r="D340" s="25" t="s">
        <v>36</v>
      </c>
      <c r="E340" s="25" t="s">
        <v>54</v>
      </c>
      <c r="F340" s="25" t="s">
        <v>124</v>
      </c>
      <c r="G340" s="62">
        <v>7285.02446</v>
      </c>
    </row>
    <row r="341" spans="1:7" ht="42" customHeight="1">
      <c r="A341" s="83"/>
      <c r="B341" s="24" t="s">
        <v>172</v>
      </c>
      <c r="C341" s="25" t="s">
        <v>40</v>
      </c>
      <c r="D341" s="25" t="s">
        <v>36</v>
      </c>
      <c r="E341" s="25" t="s">
        <v>54</v>
      </c>
      <c r="F341" s="25" t="s">
        <v>124</v>
      </c>
      <c r="G341" s="62">
        <v>5374.60056</v>
      </c>
    </row>
    <row r="342" spans="1:7" ht="25.5">
      <c r="A342" s="83"/>
      <c r="B342" s="43" t="s">
        <v>125</v>
      </c>
      <c r="C342" s="19" t="s">
        <v>40</v>
      </c>
      <c r="D342" s="19" t="s">
        <v>36</v>
      </c>
      <c r="E342" s="19" t="s">
        <v>54</v>
      </c>
      <c r="F342" s="20" t="s">
        <v>126</v>
      </c>
      <c r="G342" s="63">
        <v>309.64526</v>
      </c>
    </row>
    <row r="343" spans="1:7" ht="12.75">
      <c r="A343" s="83"/>
      <c r="B343" s="37" t="s">
        <v>67</v>
      </c>
      <c r="C343" s="19"/>
      <c r="D343" s="19"/>
      <c r="E343" s="19"/>
      <c r="F343" s="20"/>
      <c r="G343" s="72"/>
    </row>
    <row r="344" spans="1:7" ht="27.75" customHeight="1">
      <c r="A344" s="83"/>
      <c r="B344" s="37" t="s">
        <v>171</v>
      </c>
      <c r="C344" s="25" t="s">
        <v>40</v>
      </c>
      <c r="D344" s="25" t="s">
        <v>36</v>
      </c>
      <c r="E344" s="25" t="s">
        <v>54</v>
      </c>
      <c r="F344" s="25" t="s">
        <v>126</v>
      </c>
      <c r="G344" s="62">
        <v>86.92026</v>
      </c>
    </row>
    <row r="345" spans="1:7" ht="42.75" customHeight="1">
      <c r="A345" s="83"/>
      <c r="B345" s="24" t="s">
        <v>172</v>
      </c>
      <c r="C345" s="25" t="s">
        <v>40</v>
      </c>
      <c r="D345" s="25" t="s">
        <v>36</v>
      </c>
      <c r="E345" s="25" t="s">
        <v>54</v>
      </c>
      <c r="F345" s="25" t="s">
        <v>126</v>
      </c>
      <c r="G345" s="62">
        <v>222.725</v>
      </c>
    </row>
    <row r="346" spans="1:7" s="9" customFormat="1" ht="18" customHeight="1">
      <c r="A346" s="56"/>
      <c r="B346" s="15" t="s">
        <v>50</v>
      </c>
      <c r="C346" s="20"/>
      <c r="D346" s="20"/>
      <c r="E346" s="20"/>
      <c r="F346" s="20"/>
      <c r="G346" s="79">
        <f>SUM(G11+G162+G183+G299)</f>
        <v>202269.87997</v>
      </c>
    </row>
  </sheetData>
  <sheetProtection/>
  <mergeCells count="8">
    <mergeCell ref="C1:F1"/>
    <mergeCell ref="A6:F6"/>
    <mergeCell ref="A11:A161"/>
    <mergeCell ref="A162:A180"/>
    <mergeCell ref="A299:A345"/>
    <mergeCell ref="A183:A292"/>
    <mergeCell ref="C4:F4"/>
    <mergeCell ref="E2:F3"/>
  </mergeCells>
  <printOptions/>
  <pageMargins left="0.7874015748031497" right="0" top="0.37" bottom="0.49" header="0.19" footer="0.19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2014-03-28T08:11:37Z</cp:lastPrinted>
  <dcterms:created xsi:type="dcterms:W3CDTF">1996-10-08T23:32:33Z</dcterms:created>
  <dcterms:modified xsi:type="dcterms:W3CDTF">2014-07-03T09:00:34Z</dcterms:modified>
  <cp:category/>
  <cp:version/>
  <cp:contentType/>
  <cp:contentStatus/>
</cp:coreProperties>
</file>