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<sst xmlns="http://schemas.openxmlformats.org/spreadsheetml/2006/main" count="1023" uniqueCount="205">
  <si>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</si>
  <si>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</si>
  <si>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</si>
  <si>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</si>
  <si>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</si>
  <si>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</si>
  <si>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</si>
  <si>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</si>
  <si>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</si>
  <si>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</si>
  <si>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</si>
  <si>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</si>
  <si>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Озеленение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</si>
  <si>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</si>
  <si>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</si>
  <si>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</si>
  <si>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</si>
  <si>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</si>
  <si>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</si>
  <si>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</si>
  <si>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</si>
  <si>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</si>
  <si>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</si>
  <si>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</si>
  <si>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</si>
  <si>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</si>
  <si>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</si>
  <si>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</si>
  <si>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</si>
  <si>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</si>
  <si>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</si>
  <si>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</si>
  <si>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</si>
  <si>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</si>
  <si>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</si>
  <si>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</si>
  <si>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</si>
  <si>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</si>
  <si>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</si>
  <si>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</si>
  <si>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</si>
  <si>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</si>
  <si>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</si>
  <si>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</si>
  <si>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</si>
  <si>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</si>
  <si>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</si>
  <si>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</si>
  <si>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</si>
  <si>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</si>
  <si>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</si>
  <si>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</si>
  <si>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</si>
  <si>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</si>
  <si>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</si>
  <si>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</si>
  <si>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</si>
  <si>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</si>
  <si>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</si>
  <si>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</si>
  <si>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</si>
  <si>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</si>
  <si>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</si>
  <si>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</si>
  <si>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</si>
  <si>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</si>
  <si>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</si>
  <si>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</si>
  <si>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</si>
  <si>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6000300</t>
  </si>
  <si>
    <t>6000500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</si>
  <si>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</si>
  <si>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</si>
  <si>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</si>
  <si>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</si>
  <si>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</si>
  <si>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</si>
  <si>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</si>
  <si>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</si>
  <si>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</si>
  <si>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</si>
  <si>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</si>
  <si>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</si>
  <si>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</si>
  <si>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</si>
  <si>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</si>
  <si>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</si>
  <si>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 xml:space="preserve">Прочие мероприятия по благоустройству 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</si>
  <si>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</si>
  <si>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</si>
  <si>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</si>
  <si>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</si>
  <si>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</si>
  <si>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</si>
  <si>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</si>
  <si>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</si>
  <si>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</si>
  <si>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</si>
  <si>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</si>
  <si>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</si>
  <si>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</si>
  <si>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</si>
  <si>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</si>
  <si>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</si>
  <si>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</si>
  <si>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</si>
  <si>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</si>
  <si>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</si>
  <si>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</si>
  <si>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</si>
  <si>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</si>
  <si>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</si>
  <si>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</si>
  <si>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</si>
  <si>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</si>
  <si>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</si>
  <si>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</si>
  <si>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</si>
  <si>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</si>
  <si>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</si>
  <si>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</si>
  <si>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</si>
  <si>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</si>
  <si>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</si>
  <si>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</si>
  <si>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</si>
  <si>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</si>
  <si>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</si>
  <si>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</si>
  <si>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</si>
  <si>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</si>
  <si>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</si>
  <si>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</si>
  <si>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</si>
  <si>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</si>
  <si>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</si>
  <si>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</si>
  <si>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</si>
  <si>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</si>
  <si>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Другие вопросы в области социальной политики</t>
  </si>
  <si>
    <t>06</t>
  </si>
  <si>
    <t>7952205</t>
  </si>
  <si>
    <t>План 
на 2014 год</t>
  </si>
  <si>
    <t>Муниципальная адресная программа "Капитальный ремонт многоквартирных домов муниципального образования город Александров"</t>
  </si>
  <si>
    <t>7951105</t>
  </si>
  <si>
    <t xml:space="preserve">Субсидии юридическим лицам (кроме муниципальных учреждений) и физическим лицам - производителям товаров, работ, услуг </t>
  </si>
  <si>
    <t>810</t>
  </si>
  <si>
    <t>Приобретение товаров, работ, услуг в пользу граждан</t>
  </si>
  <si>
    <t>323</t>
  </si>
  <si>
    <t>7950707</t>
  </si>
  <si>
    <t>7951207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</si>
  <si>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</si>
  <si>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</si>
  <si>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Муниципальная целевая программа 
на 2011-2013 годы "Безопасность образовательных учреждений"</t>
  </si>
  <si>
    <t>Муниципальная целевая программа "Здоровье и образование на период 
2011-2013 годы"</t>
  </si>
  <si>
    <t>Резервный фонд администрации муниципального образования город Александров</t>
  </si>
  <si>
    <t>Целевая муниципальная программа "Противопожарная безопасность учреждений культуры города Александрова на 2011-2013 годы"</t>
  </si>
  <si>
    <t>Периодическая печать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</si>
  <si>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</si>
  <si>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</si>
  <si>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</si>
  <si>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</si>
  <si>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</si>
  <si>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МБУК МО город Александров  ДК "Юбилейный"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</si>
  <si>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</si>
  <si>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</si>
  <si>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</si>
  <si>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</si>
  <si>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</si>
  <si>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</si>
  <si>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</si>
  <si>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Обслуживание муниципального долга муниципального образования город Александров</t>
  </si>
  <si>
    <t>710</t>
  </si>
  <si>
    <t>7951905</t>
  </si>
  <si>
    <t>Муниципальная инвестиционная программа развития сетей уличного освещения г. Александров на 2012-2014 г.г. "Светлый город"</t>
  </si>
  <si>
    <t>Приложение № 7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</si>
  <si>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</si>
  <si>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</si>
  <si>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</si>
  <si>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</si>
  <si>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</si>
  <si>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Ведомственная структура расходов 
бюджета муниципального образования город Александров 
на плановый период  2014  и 2015 годов</t>
  </si>
  <si>
    <t>7950201</t>
  </si>
  <si>
    <t>Муниципальная целевая программа "Развитие муниципальной службы в муниципальном образовании г.Александров на 2013-2015 годы"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</si>
  <si>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</si>
  <si>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</si>
  <si>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</si>
  <si>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МБУ МО г.Александров " ЦФК и С детей и юношества Рекорд"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</si>
  <si>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</si>
  <si>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5221303</t>
  </si>
  <si>
    <t>НАЦИОНАЛЬНАЯ ЭКОНОМИКА</t>
  </si>
  <si>
    <t>Дорожное хозяйство (дорожные фонды)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</si>
  <si>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</si>
  <si>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</si>
  <si>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Обеспечение равной доступности услуг общественного транспорта  для отдельных категорий граждан</t>
  </si>
  <si>
    <t>План 
на 2015 год</t>
  </si>
  <si>
    <t>Обслуживание  государственного внутреннего и муниципального долга</t>
  </si>
  <si>
    <t>Муниципальная целевая комплексная программа  Муниципального образования г.Александров"Реализация приоритетных направлений в социальной политике на 2013-2015 гг."</t>
  </si>
  <si>
    <t>7950410</t>
  </si>
  <si>
    <t>за счет субсидии из областного бюджета</t>
  </si>
  <si>
    <t>долевое участие местного бюджета</t>
  </si>
  <si>
    <t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облпсти на 2013-2015 годы"</t>
  </si>
  <si>
    <t>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 на 2013-2015 годы"</t>
  </si>
  <si>
    <t>5223603</t>
  </si>
  <si>
    <t xml:space="preserve">от  10.12.2012 г.  № 25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</si>
</sst>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110" zoomScaleNormal="110" zoomScalePageLayoutView="0" workbookViewId="0" topLeftCell="A1">
      <selection activeCell="J9" sqref="J9"/>
    </sheetView>
  </sheetViews>
  <sheetFormatPr defaultColWidth="9.140625" defaultRowHeight="12.75"/>
  <cols>
    <col min="1" max="1" width="5.140625" style="1" customWidth="1"/>
    <col min="2" max="2" width="37.00390625" style="2" customWidth="1"/>
    <col min="3" max="3" width="6.57421875" style="2" customWidth="1"/>
    <col min="4" max="4" width="6.140625" style="2" customWidth="1"/>
    <col min="5" max="5" width="9.140625" style="2" customWidth="1"/>
    <col min="6" max="6" width="6.8515625" style="2" customWidth="1"/>
    <col min="7" max="7" width="8.7109375" style="2" customWidth="1"/>
    <col min="8" max="8" width="8.57421875" style="2" customWidth="1"/>
    <col min="9" max="9" width="9.140625" style="2" customWidth="1"/>
    <col min="10" max="10" width="10.421875" style="2" customWidth="1"/>
    <col min="11" max="11" width="10.57421875" style="2" customWidth="1"/>
    <col min="12" max="16384" width="9.140625" style="2" customWidth="1"/>
  </cols>
  <sheetData>
    <row r="1" spans="3:8" ht="12.75">
      <c r="C1" s="110" t="s">
        <v>175</v>
      </c>
      <c r="D1" s="110"/>
      <c r="E1" s="110"/>
      <c r="F1" s="110"/>
      <c r="G1" s="110"/>
      <c r="H1" s="110"/>
    </row>
    <row r="2" spans="3:8" ht="12.75">
      <c r="C2" s="3"/>
      <c r="D2" s="3"/>
      <c r="E2" s="111" t="s">
        <v>100</v>
      </c>
      <c r="F2" s="111"/>
      <c r="G2" s="111"/>
      <c r="H2" s="111"/>
    </row>
    <row r="3" spans="2:8" ht="24" customHeight="1">
      <c r="B3" s="4"/>
      <c r="C3" s="3"/>
      <c r="D3" s="3"/>
      <c r="E3" s="111"/>
      <c r="F3" s="111"/>
      <c r="G3" s="111"/>
      <c r="H3" s="111"/>
    </row>
    <row r="4" spans="3:8" ht="12.75">
      <c r="C4" s="112" t="s">
        <v>204</v>
      </c>
      <c r="D4" s="112"/>
      <c r="E4" s="112"/>
      <c r="F4" s="112"/>
      <c r="G4" s="112"/>
      <c r="H4" s="112"/>
    </row>
    <row r="6" spans="1:8" s="27" customFormat="1" ht="45.75" customHeight="1">
      <c r="A6" s="113" t="s">
        <v>181</v>
      </c>
      <c r="B6" s="113"/>
      <c r="C6" s="113"/>
      <c r="D6" s="113"/>
      <c r="E6" s="113"/>
      <c r="F6" s="113"/>
      <c r="G6" s="113"/>
      <c r="H6" s="113"/>
    </row>
    <row r="7" spans="7:8" ht="12.75">
      <c r="G7" s="5"/>
      <c r="H7" s="5" t="s">
        <v>30</v>
      </c>
    </row>
    <row r="8" spans="1:8" s="22" customFormat="1" ht="129" customHeight="1">
      <c r="A8" s="28" t="s">
        <v>33</v>
      </c>
      <c r="B8" s="29" t="s">
        <v>34</v>
      </c>
      <c r="C8" s="29" t="s">
        <v>35</v>
      </c>
      <c r="D8" s="29" t="s">
        <v>36</v>
      </c>
      <c r="E8" s="29" t="s">
        <v>85</v>
      </c>
      <c r="F8" s="29" t="s">
        <v>84</v>
      </c>
      <c r="G8" s="29" t="s">
        <v>142</v>
      </c>
      <c r="H8" s="29" t="s">
        <v>195</v>
      </c>
    </row>
    <row r="9" spans="1:8" s="10" customFormat="1" ht="12.75">
      <c r="A9" s="36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53">
        <v>8</v>
      </c>
    </row>
    <row r="10" spans="1:8" ht="12.75">
      <c r="A10" s="6"/>
      <c r="B10" s="7"/>
      <c r="C10" s="7"/>
      <c r="D10" s="7"/>
      <c r="E10" s="7"/>
      <c r="F10" s="7"/>
      <c r="G10" s="7"/>
      <c r="H10" s="17"/>
    </row>
    <row r="11" spans="1:11" s="10" customFormat="1" ht="38.25">
      <c r="A11" s="107">
        <v>703</v>
      </c>
      <c r="B11" s="8" t="s">
        <v>32</v>
      </c>
      <c r="C11" s="9"/>
      <c r="D11" s="9"/>
      <c r="E11" s="9"/>
      <c r="F11" s="9"/>
      <c r="G11" s="19">
        <f>SUM(G12+G44+G63+G89+G94+G117+G122+G126+G55)</f>
        <v>102794.79999999999</v>
      </c>
      <c r="H11" s="19">
        <f>SUM(H12+H44+H63+H89+H94+H117+H122+H126+H55)</f>
        <v>112366.1</v>
      </c>
      <c r="J11" s="35"/>
      <c r="K11" s="35"/>
    </row>
    <row r="12" spans="1:8" ht="26.25" customHeight="1">
      <c r="A12" s="108"/>
      <c r="B12" s="11" t="s">
        <v>0</v>
      </c>
      <c r="C12" s="12" t="s">
        <v>37</v>
      </c>
      <c r="D12" s="12"/>
      <c r="E12" s="12"/>
      <c r="F12" s="12"/>
      <c r="G12" s="23">
        <f>G13+G17+G27+G30</f>
        <v>24406.699999999997</v>
      </c>
      <c r="H12" s="23">
        <f>H13+H17+H27+H30</f>
        <v>24746.5</v>
      </c>
    </row>
    <row r="13" spans="1:8" ht="51.75" customHeight="1">
      <c r="A13" s="108"/>
      <c r="B13" s="8" t="s">
        <v>80</v>
      </c>
      <c r="C13" s="13" t="s">
        <v>37</v>
      </c>
      <c r="D13" s="14" t="s">
        <v>38</v>
      </c>
      <c r="E13" s="14"/>
      <c r="F13" s="14"/>
      <c r="G13" s="72">
        <f aca="true" t="shared" si="0" ref="G13:H15">SUM(G14)</f>
        <v>1017.5</v>
      </c>
      <c r="H13" s="72">
        <f t="shared" si="0"/>
        <v>1017.5</v>
      </c>
    </row>
    <row r="14" spans="1:8" ht="12.75">
      <c r="A14" s="108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70">
        <f t="shared" si="0"/>
        <v>1017.5</v>
      </c>
      <c r="H14" s="70">
        <f t="shared" si="0"/>
        <v>1017.5</v>
      </c>
    </row>
    <row r="15" spans="1:8" ht="25.5">
      <c r="A15" s="108"/>
      <c r="B15" s="60" t="s">
        <v>102</v>
      </c>
      <c r="C15" s="49" t="s">
        <v>37</v>
      </c>
      <c r="D15" s="49" t="s">
        <v>38</v>
      </c>
      <c r="E15" s="49" t="s">
        <v>39</v>
      </c>
      <c r="F15" s="44" t="s">
        <v>103</v>
      </c>
      <c r="G15" s="70">
        <f t="shared" si="0"/>
        <v>1017.5</v>
      </c>
      <c r="H15" s="70">
        <f t="shared" si="0"/>
        <v>1017.5</v>
      </c>
    </row>
    <row r="16" spans="1:8" ht="12.75">
      <c r="A16" s="108"/>
      <c r="B16" s="60" t="s">
        <v>104</v>
      </c>
      <c r="C16" s="49" t="s">
        <v>37</v>
      </c>
      <c r="D16" s="49" t="s">
        <v>38</v>
      </c>
      <c r="E16" s="49" t="s">
        <v>39</v>
      </c>
      <c r="F16" s="44" t="s">
        <v>105</v>
      </c>
      <c r="G16" s="70">
        <v>1017.5</v>
      </c>
      <c r="H16" s="77">
        <v>1017.5</v>
      </c>
    </row>
    <row r="17" spans="1:8" s="10" customFormat="1" ht="82.5" customHeight="1">
      <c r="A17" s="108"/>
      <c r="B17" s="8" t="s">
        <v>82</v>
      </c>
      <c r="C17" s="49" t="s">
        <v>37</v>
      </c>
      <c r="D17" s="44" t="s">
        <v>43</v>
      </c>
      <c r="E17" s="44"/>
      <c r="F17" s="44"/>
      <c r="G17" s="72">
        <f>G18+G24</f>
        <v>15302.4</v>
      </c>
      <c r="H17" s="72">
        <f>H18+H24</f>
        <v>15441.8</v>
      </c>
    </row>
    <row r="18" spans="1:8" ht="12.75">
      <c r="A18" s="108"/>
      <c r="B18" s="8" t="s">
        <v>2</v>
      </c>
      <c r="C18" s="49" t="s">
        <v>37</v>
      </c>
      <c r="D18" s="49" t="s">
        <v>43</v>
      </c>
      <c r="E18" s="44" t="s">
        <v>41</v>
      </c>
      <c r="F18" s="49"/>
      <c r="G18" s="70">
        <f>SUM(G19+G21)</f>
        <v>15302.4</v>
      </c>
      <c r="H18" s="70">
        <f>SUM(H19+H21)</f>
        <v>15441.8</v>
      </c>
    </row>
    <row r="19" spans="1:8" ht="25.5">
      <c r="A19" s="108"/>
      <c r="B19" s="60" t="s">
        <v>102</v>
      </c>
      <c r="C19" s="49" t="s">
        <v>37</v>
      </c>
      <c r="D19" s="49" t="s">
        <v>43</v>
      </c>
      <c r="E19" s="49" t="s">
        <v>41</v>
      </c>
      <c r="F19" s="44" t="s">
        <v>103</v>
      </c>
      <c r="G19" s="70">
        <f>SUM(G20)</f>
        <v>12514.4</v>
      </c>
      <c r="H19" s="70">
        <f>SUM(H20)</f>
        <v>12514.4</v>
      </c>
    </row>
    <row r="20" spans="1:8" ht="12.75">
      <c r="A20" s="108"/>
      <c r="B20" s="60" t="s">
        <v>104</v>
      </c>
      <c r="C20" s="49" t="s">
        <v>37</v>
      </c>
      <c r="D20" s="49" t="s">
        <v>43</v>
      </c>
      <c r="E20" s="49" t="s">
        <v>41</v>
      </c>
      <c r="F20" s="44" t="s">
        <v>105</v>
      </c>
      <c r="G20" s="70">
        <v>12514.4</v>
      </c>
      <c r="H20" s="77">
        <v>12514.4</v>
      </c>
    </row>
    <row r="21" spans="1:8" ht="25.5">
      <c r="A21" s="108"/>
      <c r="B21" s="60" t="s">
        <v>106</v>
      </c>
      <c r="C21" s="49" t="s">
        <v>37</v>
      </c>
      <c r="D21" s="49" t="s">
        <v>43</v>
      </c>
      <c r="E21" s="49" t="s">
        <v>41</v>
      </c>
      <c r="F21" s="44" t="s">
        <v>107</v>
      </c>
      <c r="G21" s="70">
        <f>SUM(G22:G23)</f>
        <v>2788</v>
      </c>
      <c r="H21" s="70">
        <f>SUM(H22:H23)</f>
        <v>2927.4</v>
      </c>
    </row>
    <row r="22" spans="1:8" ht="38.25">
      <c r="A22" s="108"/>
      <c r="B22" s="60" t="s">
        <v>108</v>
      </c>
      <c r="C22" s="49" t="s">
        <v>37</v>
      </c>
      <c r="D22" s="49" t="s">
        <v>43</v>
      </c>
      <c r="E22" s="49" t="s">
        <v>41</v>
      </c>
      <c r="F22" s="44" t="s">
        <v>109</v>
      </c>
      <c r="G22" s="70">
        <v>907</v>
      </c>
      <c r="H22" s="70">
        <v>954.2</v>
      </c>
    </row>
    <row r="23" spans="1:8" ht="24" customHeight="1">
      <c r="A23" s="108"/>
      <c r="B23" s="60" t="s">
        <v>110</v>
      </c>
      <c r="C23" s="49" t="s">
        <v>37</v>
      </c>
      <c r="D23" s="49" t="s">
        <v>43</v>
      </c>
      <c r="E23" s="49" t="s">
        <v>41</v>
      </c>
      <c r="F23" s="44" t="s">
        <v>111</v>
      </c>
      <c r="G23" s="70">
        <v>1881</v>
      </c>
      <c r="H23" s="77">
        <v>1973.2</v>
      </c>
    </row>
    <row r="24" spans="1:8" ht="116.25" customHeight="1" hidden="1">
      <c r="A24" s="108"/>
      <c r="B24" s="34" t="s">
        <v>89</v>
      </c>
      <c r="C24" s="49" t="s">
        <v>37</v>
      </c>
      <c r="D24" s="13" t="s">
        <v>43</v>
      </c>
      <c r="E24" s="14" t="s">
        <v>90</v>
      </c>
      <c r="F24" s="14"/>
      <c r="G24" s="70">
        <f>SUM(G25)</f>
        <v>0</v>
      </c>
      <c r="H24" s="70">
        <f>SUM(H25)</f>
        <v>0</v>
      </c>
    </row>
    <row r="25" spans="1:8" ht="12.75" hidden="1">
      <c r="A25" s="108"/>
      <c r="B25" s="60" t="s">
        <v>91</v>
      </c>
      <c r="C25" s="49" t="s">
        <v>37</v>
      </c>
      <c r="D25" s="49" t="s">
        <v>43</v>
      </c>
      <c r="E25" s="49" t="s">
        <v>90</v>
      </c>
      <c r="F25" s="44" t="s">
        <v>117</v>
      </c>
      <c r="G25" s="70">
        <f>SUM(G26)</f>
        <v>0</v>
      </c>
      <c r="H25" s="70">
        <f>SUM(H26)</f>
        <v>0</v>
      </c>
    </row>
    <row r="26" spans="1:8" ht="38.25" hidden="1">
      <c r="A26" s="108"/>
      <c r="B26" s="60" t="s">
        <v>138</v>
      </c>
      <c r="C26" s="49" t="s">
        <v>37</v>
      </c>
      <c r="D26" s="49" t="s">
        <v>43</v>
      </c>
      <c r="E26" s="49" t="s">
        <v>90</v>
      </c>
      <c r="F26" s="44" t="s">
        <v>118</v>
      </c>
      <c r="G26" s="70">
        <v>0</v>
      </c>
      <c r="H26" s="77">
        <v>0</v>
      </c>
    </row>
    <row r="27" spans="1:8" s="10" customFormat="1" ht="12.75">
      <c r="A27" s="108"/>
      <c r="B27" s="8" t="s">
        <v>3</v>
      </c>
      <c r="C27" s="49" t="s">
        <v>37</v>
      </c>
      <c r="D27" s="44" t="s">
        <v>44</v>
      </c>
      <c r="E27" s="44"/>
      <c r="F27" s="44"/>
      <c r="G27" s="72">
        <f>SUM(G28)</f>
        <v>1194.2</v>
      </c>
      <c r="H27" s="72">
        <f>SUM(H28)</f>
        <v>1252.7</v>
      </c>
    </row>
    <row r="28" spans="1:8" ht="38.25">
      <c r="A28" s="108"/>
      <c r="B28" s="8" t="s">
        <v>155</v>
      </c>
      <c r="C28" s="49" t="s">
        <v>37</v>
      </c>
      <c r="D28" s="49" t="s">
        <v>44</v>
      </c>
      <c r="E28" s="44" t="s">
        <v>45</v>
      </c>
      <c r="F28" s="49"/>
      <c r="G28" s="70">
        <f>SUM(G29)</f>
        <v>1194.2</v>
      </c>
      <c r="H28" s="70">
        <f>SUM(H29)</f>
        <v>1252.7</v>
      </c>
    </row>
    <row r="29" spans="1:8" ht="12.75">
      <c r="A29" s="108"/>
      <c r="B29" s="60" t="s">
        <v>119</v>
      </c>
      <c r="C29" s="49" t="s">
        <v>37</v>
      </c>
      <c r="D29" s="49" t="s">
        <v>44</v>
      </c>
      <c r="E29" s="49" t="s">
        <v>45</v>
      </c>
      <c r="F29" s="44" t="s">
        <v>120</v>
      </c>
      <c r="G29" s="70">
        <v>1194.2</v>
      </c>
      <c r="H29" s="70">
        <v>1252.7</v>
      </c>
    </row>
    <row r="30" spans="1:8" s="10" customFormat="1" ht="12.75">
      <c r="A30" s="108"/>
      <c r="B30" s="8" t="s">
        <v>4</v>
      </c>
      <c r="C30" s="13" t="s">
        <v>37</v>
      </c>
      <c r="D30" s="14" t="s">
        <v>46</v>
      </c>
      <c r="E30" s="14"/>
      <c r="F30" s="14"/>
      <c r="G30" s="72">
        <f>SUM(G31+G37+G41)</f>
        <v>6892.6</v>
      </c>
      <c r="H30" s="72">
        <f>SUM(H31+H37+H41)</f>
        <v>7034.5</v>
      </c>
    </row>
    <row r="31" spans="1:10" ht="38.25">
      <c r="A31" s="108"/>
      <c r="B31" s="8" t="s">
        <v>73</v>
      </c>
      <c r="C31" s="13" t="s">
        <v>37</v>
      </c>
      <c r="D31" s="13" t="s">
        <v>46</v>
      </c>
      <c r="E31" s="14" t="s">
        <v>47</v>
      </c>
      <c r="F31" s="13"/>
      <c r="G31" s="70">
        <f>SUM(G32+G34)</f>
        <v>5392.6</v>
      </c>
      <c r="H31" s="70">
        <f>SUM(H32+H34)</f>
        <v>5514.5</v>
      </c>
      <c r="I31" s="48"/>
      <c r="J31" s="48"/>
    </row>
    <row r="32" spans="1:8" ht="25.5">
      <c r="A32" s="108"/>
      <c r="B32" s="60" t="s">
        <v>112</v>
      </c>
      <c r="C32" s="49" t="s">
        <v>37</v>
      </c>
      <c r="D32" s="49" t="s">
        <v>46</v>
      </c>
      <c r="E32" s="49" t="s">
        <v>47</v>
      </c>
      <c r="F32" s="44" t="s">
        <v>113</v>
      </c>
      <c r="G32" s="70">
        <f>SUM(G33)</f>
        <v>2909.4</v>
      </c>
      <c r="H32" s="70">
        <f>SUM(H33)</f>
        <v>2909.4</v>
      </c>
    </row>
    <row r="33" spans="1:8" ht="12.75">
      <c r="A33" s="108"/>
      <c r="B33" s="60" t="s">
        <v>104</v>
      </c>
      <c r="C33" s="49" t="s">
        <v>37</v>
      </c>
      <c r="D33" s="49" t="s">
        <v>46</v>
      </c>
      <c r="E33" s="49" t="s">
        <v>47</v>
      </c>
      <c r="F33" s="44" t="s">
        <v>114</v>
      </c>
      <c r="G33" s="70">
        <v>2909.4</v>
      </c>
      <c r="H33" s="77">
        <v>2909.4</v>
      </c>
    </row>
    <row r="34" spans="1:8" ht="25.5">
      <c r="A34" s="108"/>
      <c r="B34" s="60" t="s">
        <v>106</v>
      </c>
      <c r="C34" s="49" t="s">
        <v>37</v>
      </c>
      <c r="D34" s="49" t="s">
        <v>46</v>
      </c>
      <c r="E34" s="49" t="s">
        <v>47</v>
      </c>
      <c r="F34" s="44" t="s">
        <v>107</v>
      </c>
      <c r="G34" s="70">
        <f>SUM(G35:G36)</f>
        <v>2483.2</v>
      </c>
      <c r="H34" s="70">
        <f>SUM(H35:H36)</f>
        <v>2605.1</v>
      </c>
    </row>
    <row r="35" spans="1:8" ht="38.25">
      <c r="A35" s="108"/>
      <c r="B35" s="60" t="s">
        <v>108</v>
      </c>
      <c r="C35" s="49" t="s">
        <v>37</v>
      </c>
      <c r="D35" s="49" t="s">
        <v>46</v>
      </c>
      <c r="E35" s="49" t="s">
        <v>47</v>
      </c>
      <c r="F35" s="44" t="s">
        <v>109</v>
      </c>
      <c r="G35" s="70">
        <v>67.6</v>
      </c>
      <c r="H35" s="70">
        <v>71.1</v>
      </c>
    </row>
    <row r="36" spans="1:8" ht="25.5">
      <c r="A36" s="108"/>
      <c r="B36" s="60" t="s">
        <v>110</v>
      </c>
      <c r="C36" s="49" t="s">
        <v>37</v>
      </c>
      <c r="D36" s="49" t="s">
        <v>46</v>
      </c>
      <c r="E36" s="49" t="s">
        <v>47</v>
      </c>
      <c r="F36" s="44" t="s">
        <v>111</v>
      </c>
      <c r="G36" s="69">
        <v>2415.6</v>
      </c>
      <c r="H36" s="77">
        <v>2534</v>
      </c>
    </row>
    <row r="37" spans="1:8" ht="50.25" customHeight="1">
      <c r="A37" s="108"/>
      <c r="B37" s="8" t="s">
        <v>177</v>
      </c>
      <c r="C37" s="13" t="s">
        <v>37</v>
      </c>
      <c r="D37" s="13" t="s">
        <v>46</v>
      </c>
      <c r="E37" s="14" t="s">
        <v>48</v>
      </c>
      <c r="F37" s="13"/>
      <c r="G37" s="70">
        <f>SUM(G38)</f>
        <v>900</v>
      </c>
      <c r="H37" s="70">
        <f>SUM(H38)</f>
        <v>900</v>
      </c>
    </row>
    <row r="38" spans="1:8" ht="38.25">
      <c r="A38" s="108"/>
      <c r="B38" s="60" t="s">
        <v>121</v>
      </c>
      <c r="C38" s="49" t="s">
        <v>37</v>
      </c>
      <c r="D38" s="49" t="s">
        <v>46</v>
      </c>
      <c r="E38" s="49" t="s">
        <v>48</v>
      </c>
      <c r="F38" s="44" t="s">
        <v>122</v>
      </c>
      <c r="G38" s="70">
        <f>SUM(G39+G40)</f>
        <v>900</v>
      </c>
      <c r="H38" s="70">
        <f>SUM(H39+H40)</f>
        <v>900</v>
      </c>
    </row>
    <row r="39" spans="1:8" ht="25.5">
      <c r="A39" s="108"/>
      <c r="B39" s="60" t="s">
        <v>123</v>
      </c>
      <c r="C39" s="49" t="s">
        <v>37</v>
      </c>
      <c r="D39" s="49" t="s">
        <v>46</v>
      </c>
      <c r="E39" s="49" t="s">
        <v>48</v>
      </c>
      <c r="F39" s="44" t="s">
        <v>124</v>
      </c>
      <c r="G39" s="70">
        <v>700</v>
      </c>
      <c r="H39" s="70">
        <v>700</v>
      </c>
    </row>
    <row r="40" spans="1:8" ht="25.5">
      <c r="A40" s="108"/>
      <c r="B40" s="60" t="s">
        <v>136</v>
      </c>
      <c r="C40" s="49" t="s">
        <v>37</v>
      </c>
      <c r="D40" s="49" t="s">
        <v>46</v>
      </c>
      <c r="E40" s="49" t="s">
        <v>48</v>
      </c>
      <c r="F40" s="44" t="s">
        <v>137</v>
      </c>
      <c r="G40" s="70">
        <v>200</v>
      </c>
      <c r="H40" s="70">
        <v>200</v>
      </c>
    </row>
    <row r="41" spans="1:8" ht="51">
      <c r="A41" s="108"/>
      <c r="B41" s="8" t="s">
        <v>183</v>
      </c>
      <c r="C41" s="13" t="s">
        <v>37</v>
      </c>
      <c r="D41" s="13" t="s">
        <v>46</v>
      </c>
      <c r="E41" s="44" t="s">
        <v>182</v>
      </c>
      <c r="F41" s="14"/>
      <c r="G41" s="70">
        <f>G42</f>
        <v>600</v>
      </c>
      <c r="H41" s="70">
        <f>H42</f>
        <v>620</v>
      </c>
    </row>
    <row r="42" spans="1:8" ht="25.5">
      <c r="A42" s="108"/>
      <c r="B42" s="60" t="s">
        <v>106</v>
      </c>
      <c r="C42" s="49" t="s">
        <v>37</v>
      </c>
      <c r="D42" s="49" t="s">
        <v>46</v>
      </c>
      <c r="E42" s="49" t="s">
        <v>182</v>
      </c>
      <c r="F42" s="44" t="s">
        <v>107</v>
      </c>
      <c r="G42" s="70">
        <f>G43</f>
        <v>600</v>
      </c>
      <c r="H42" s="70">
        <f>H43</f>
        <v>620</v>
      </c>
    </row>
    <row r="43" spans="1:8" ht="25.5" customHeight="1">
      <c r="A43" s="108"/>
      <c r="B43" s="60" t="s">
        <v>110</v>
      </c>
      <c r="C43" s="49" t="s">
        <v>37</v>
      </c>
      <c r="D43" s="49" t="s">
        <v>46</v>
      </c>
      <c r="E43" s="49" t="s">
        <v>182</v>
      </c>
      <c r="F43" s="44" t="s">
        <v>111</v>
      </c>
      <c r="G43" s="70">
        <v>600</v>
      </c>
      <c r="H43" s="70">
        <v>620</v>
      </c>
    </row>
    <row r="44" spans="1:8" ht="44.25" customHeight="1">
      <c r="A44" s="108"/>
      <c r="B44" s="11" t="s">
        <v>31</v>
      </c>
      <c r="C44" s="12" t="s">
        <v>40</v>
      </c>
      <c r="D44" s="12"/>
      <c r="E44" s="12"/>
      <c r="F44" s="12"/>
      <c r="G44" s="80">
        <f>G45</f>
        <v>3444.9</v>
      </c>
      <c r="H44" s="80">
        <f>H45</f>
        <v>3613.7000000000003</v>
      </c>
    </row>
    <row r="45" spans="1:8" s="24" customFormat="1" ht="51">
      <c r="A45" s="108"/>
      <c r="B45" s="8" t="s">
        <v>135</v>
      </c>
      <c r="C45" s="13" t="s">
        <v>40</v>
      </c>
      <c r="D45" s="14" t="s">
        <v>49</v>
      </c>
      <c r="E45" s="14"/>
      <c r="F45" s="14"/>
      <c r="G45" s="81">
        <f>G46+G49+G52</f>
        <v>3444.9</v>
      </c>
      <c r="H45" s="81">
        <f>H46+H49+H52</f>
        <v>3613.7000000000003</v>
      </c>
    </row>
    <row r="46" spans="1:8" ht="38.25">
      <c r="A46" s="108"/>
      <c r="B46" s="8" t="s">
        <v>5</v>
      </c>
      <c r="C46" s="13" t="s">
        <v>40</v>
      </c>
      <c r="D46" s="13" t="s">
        <v>49</v>
      </c>
      <c r="E46" s="14" t="s">
        <v>50</v>
      </c>
      <c r="F46" s="13"/>
      <c r="G46" s="70">
        <f>SUM(G47)</f>
        <v>108.6</v>
      </c>
      <c r="H46" s="70">
        <f>SUM(H47)</f>
        <v>113.9</v>
      </c>
    </row>
    <row r="47" spans="1:8" ht="25.5">
      <c r="A47" s="108"/>
      <c r="B47" s="60" t="s">
        <v>106</v>
      </c>
      <c r="C47" s="49" t="s">
        <v>40</v>
      </c>
      <c r="D47" s="49" t="s">
        <v>49</v>
      </c>
      <c r="E47" s="49" t="s">
        <v>50</v>
      </c>
      <c r="F47" s="44" t="s">
        <v>107</v>
      </c>
      <c r="G47" s="70">
        <f>SUM(G48)</f>
        <v>108.6</v>
      </c>
      <c r="H47" s="70">
        <f>SUM(H48)</f>
        <v>113.9</v>
      </c>
    </row>
    <row r="48" spans="1:8" ht="25.5">
      <c r="A48" s="108"/>
      <c r="B48" s="60" t="s">
        <v>110</v>
      </c>
      <c r="C48" s="49" t="s">
        <v>40</v>
      </c>
      <c r="D48" s="49" t="s">
        <v>49</v>
      </c>
      <c r="E48" s="49" t="s">
        <v>50</v>
      </c>
      <c r="F48" s="44" t="s">
        <v>111</v>
      </c>
      <c r="G48" s="70">
        <v>108.6</v>
      </c>
      <c r="H48" s="70">
        <v>113.9</v>
      </c>
    </row>
    <row r="49" spans="1:8" ht="52.5" customHeight="1">
      <c r="A49" s="108"/>
      <c r="B49" s="8" t="s">
        <v>83</v>
      </c>
      <c r="C49" s="13" t="s">
        <v>40</v>
      </c>
      <c r="D49" s="13" t="s">
        <v>49</v>
      </c>
      <c r="E49" s="14" t="s">
        <v>51</v>
      </c>
      <c r="F49" s="13"/>
      <c r="G49" s="70">
        <f>SUM(G50)</f>
        <v>101.4</v>
      </c>
      <c r="H49" s="70">
        <f>SUM(H50)</f>
        <v>106.4</v>
      </c>
    </row>
    <row r="50" spans="1:8" ht="25.5">
      <c r="A50" s="108"/>
      <c r="B50" s="60" t="s">
        <v>106</v>
      </c>
      <c r="C50" s="49" t="s">
        <v>40</v>
      </c>
      <c r="D50" s="49" t="s">
        <v>49</v>
      </c>
      <c r="E50" s="49" t="s">
        <v>51</v>
      </c>
      <c r="F50" s="44" t="s">
        <v>107</v>
      </c>
      <c r="G50" s="70">
        <f>SUM(G51)</f>
        <v>101.4</v>
      </c>
      <c r="H50" s="70">
        <f>SUM(H51)</f>
        <v>106.4</v>
      </c>
    </row>
    <row r="51" spans="1:8" ht="25.5">
      <c r="A51" s="108"/>
      <c r="B51" s="60" t="s">
        <v>110</v>
      </c>
      <c r="C51" s="49" t="s">
        <v>40</v>
      </c>
      <c r="D51" s="49" t="s">
        <v>49</v>
      </c>
      <c r="E51" s="49" t="s">
        <v>51</v>
      </c>
      <c r="F51" s="44" t="s">
        <v>111</v>
      </c>
      <c r="G51" s="70">
        <v>101.4</v>
      </c>
      <c r="H51" s="77">
        <v>106.4</v>
      </c>
    </row>
    <row r="52" spans="1:8" ht="115.5" customHeight="1">
      <c r="A52" s="108"/>
      <c r="B52" s="34" t="s">
        <v>89</v>
      </c>
      <c r="C52" s="49" t="s">
        <v>40</v>
      </c>
      <c r="D52" s="49" t="s">
        <v>49</v>
      </c>
      <c r="E52" s="44" t="s">
        <v>90</v>
      </c>
      <c r="F52" s="44"/>
      <c r="G52" s="70">
        <f>SUM(G53)</f>
        <v>3234.9</v>
      </c>
      <c r="H52" s="70">
        <f>SUM(H53)</f>
        <v>3393.4</v>
      </c>
    </row>
    <row r="53" spans="1:8" ht="12.75">
      <c r="A53" s="108"/>
      <c r="B53" s="60" t="s">
        <v>91</v>
      </c>
      <c r="C53" s="49" t="s">
        <v>40</v>
      </c>
      <c r="D53" s="49" t="s">
        <v>49</v>
      </c>
      <c r="E53" s="49" t="s">
        <v>90</v>
      </c>
      <c r="F53" s="44" t="s">
        <v>117</v>
      </c>
      <c r="G53" s="70">
        <f>SUM(G54)</f>
        <v>3234.9</v>
      </c>
      <c r="H53" s="70">
        <f>SUM(H54)</f>
        <v>3393.4</v>
      </c>
    </row>
    <row r="54" spans="1:8" ht="38.25">
      <c r="A54" s="108"/>
      <c r="B54" s="60" t="s">
        <v>138</v>
      </c>
      <c r="C54" s="49" t="s">
        <v>40</v>
      </c>
      <c r="D54" s="49" t="s">
        <v>49</v>
      </c>
      <c r="E54" s="49" t="s">
        <v>90</v>
      </c>
      <c r="F54" s="44" t="s">
        <v>118</v>
      </c>
      <c r="G54" s="70">
        <v>3234.9</v>
      </c>
      <c r="H54" s="77">
        <v>3393.4</v>
      </c>
    </row>
    <row r="55" spans="1:8" ht="12.75">
      <c r="A55" s="108"/>
      <c r="B55" s="8" t="s">
        <v>190</v>
      </c>
      <c r="C55" s="14" t="s">
        <v>43</v>
      </c>
      <c r="D55" s="13"/>
      <c r="E55" s="49"/>
      <c r="F55" s="44"/>
      <c r="G55" s="72">
        <f>G56</f>
        <v>25862.6</v>
      </c>
      <c r="H55" s="72">
        <f>H56</f>
        <v>32309.2</v>
      </c>
    </row>
    <row r="56" spans="1:8" ht="12.75">
      <c r="A56" s="108"/>
      <c r="B56" s="8" t="s">
        <v>191</v>
      </c>
      <c r="C56" s="13" t="s">
        <v>43</v>
      </c>
      <c r="D56" s="14" t="s">
        <v>49</v>
      </c>
      <c r="E56" s="49"/>
      <c r="F56" s="44"/>
      <c r="G56" s="72">
        <f>G57+G60</f>
        <v>25862.6</v>
      </c>
      <c r="H56" s="72">
        <f>H57+H60</f>
        <v>32309.2</v>
      </c>
    </row>
    <row r="57" spans="1:8" ht="86.25" customHeight="1">
      <c r="A57" s="108"/>
      <c r="B57" s="86" t="s">
        <v>188</v>
      </c>
      <c r="C57" s="87" t="s">
        <v>43</v>
      </c>
      <c r="D57" s="87" t="s">
        <v>49</v>
      </c>
      <c r="E57" s="88" t="s">
        <v>189</v>
      </c>
      <c r="F57" s="88"/>
      <c r="G57" s="70">
        <f>G58</f>
        <v>14794</v>
      </c>
      <c r="H57" s="70">
        <f>H58</f>
        <v>14794</v>
      </c>
    </row>
    <row r="58" spans="1:8" ht="25.5">
      <c r="A58" s="108"/>
      <c r="B58" s="91" t="s">
        <v>106</v>
      </c>
      <c r="C58" s="92" t="s">
        <v>43</v>
      </c>
      <c r="D58" s="92" t="s">
        <v>49</v>
      </c>
      <c r="E58" s="92" t="s">
        <v>189</v>
      </c>
      <c r="F58" s="93" t="s">
        <v>107</v>
      </c>
      <c r="G58" s="70">
        <f>G59</f>
        <v>14794</v>
      </c>
      <c r="H58" s="70">
        <f>H59</f>
        <v>14794</v>
      </c>
    </row>
    <row r="59" spans="1:8" ht="25.5">
      <c r="A59" s="108"/>
      <c r="B59" s="91" t="s">
        <v>110</v>
      </c>
      <c r="C59" s="92" t="s">
        <v>43</v>
      </c>
      <c r="D59" s="92" t="s">
        <v>49</v>
      </c>
      <c r="E59" s="92" t="s">
        <v>189</v>
      </c>
      <c r="F59" s="93" t="s">
        <v>111</v>
      </c>
      <c r="G59" s="70">
        <v>14794</v>
      </c>
      <c r="H59" s="70">
        <v>14794</v>
      </c>
    </row>
    <row r="60" spans="1:8" ht="57.75">
      <c r="A60" s="108"/>
      <c r="B60" s="89" t="s">
        <v>192</v>
      </c>
      <c r="C60" s="90" t="s">
        <v>43</v>
      </c>
      <c r="D60" s="90" t="s">
        <v>49</v>
      </c>
      <c r="E60" s="12" t="s">
        <v>193</v>
      </c>
      <c r="F60" s="90"/>
      <c r="G60" s="70">
        <f>G61</f>
        <v>11068.6</v>
      </c>
      <c r="H60" s="77">
        <f>H61</f>
        <v>17515.2</v>
      </c>
    </row>
    <row r="61" spans="1:8" ht="25.5">
      <c r="A61" s="108"/>
      <c r="B61" s="91" t="s">
        <v>106</v>
      </c>
      <c r="C61" s="49" t="s">
        <v>43</v>
      </c>
      <c r="D61" s="49" t="s">
        <v>49</v>
      </c>
      <c r="E61" s="49" t="s">
        <v>193</v>
      </c>
      <c r="F61" s="44" t="s">
        <v>107</v>
      </c>
      <c r="G61" s="70">
        <f>G62</f>
        <v>11068.6</v>
      </c>
      <c r="H61" s="77">
        <f>H62</f>
        <v>17515.2</v>
      </c>
    </row>
    <row r="62" spans="1:8" ht="25.5">
      <c r="A62" s="108"/>
      <c r="B62" s="91" t="s">
        <v>110</v>
      </c>
      <c r="C62" s="49" t="s">
        <v>43</v>
      </c>
      <c r="D62" s="49" t="s">
        <v>49</v>
      </c>
      <c r="E62" s="49" t="s">
        <v>193</v>
      </c>
      <c r="F62" s="49" t="s">
        <v>111</v>
      </c>
      <c r="G62" s="70">
        <v>11068.6</v>
      </c>
      <c r="H62" s="77">
        <v>17515.2</v>
      </c>
    </row>
    <row r="63" spans="1:8" s="18" customFormat="1" ht="25.5">
      <c r="A63" s="108"/>
      <c r="B63" s="11" t="s">
        <v>8</v>
      </c>
      <c r="C63" s="14" t="s">
        <v>67</v>
      </c>
      <c r="D63" s="14"/>
      <c r="E63" s="14"/>
      <c r="F63" s="14"/>
      <c r="G63" s="72">
        <f>G64+G67+G83</f>
        <v>33631.700000000004</v>
      </c>
      <c r="H63" s="72">
        <f>H64+H67+H83</f>
        <v>35787</v>
      </c>
    </row>
    <row r="64" spans="1:8" s="10" customFormat="1" ht="12.75">
      <c r="A64" s="108"/>
      <c r="B64" s="26" t="s">
        <v>9</v>
      </c>
      <c r="C64" s="13" t="s">
        <v>67</v>
      </c>
      <c r="D64" s="14" t="s">
        <v>37</v>
      </c>
      <c r="E64" s="14"/>
      <c r="F64" s="14"/>
      <c r="G64" s="72">
        <f>G65</f>
        <v>14520</v>
      </c>
      <c r="H64" s="72">
        <f>H65</f>
        <v>17720.8</v>
      </c>
    </row>
    <row r="65" spans="1:8" s="3" customFormat="1" ht="68.25" customHeight="1">
      <c r="A65" s="108"/>
      <c r="B65" s="8" t="s">
        <v>143</v>
      </c>
      <c r="C65" s="13" t="s">
        <v>67</v>
      </c>
      <c r="D65" s="13" t="s">
        <v>37</v>
      </c>
      <c r="E65" s="14" t="s">
        <v>144</v>
      </c>
      <c r="F65" s="15"/>
      <c r="G65" s="70">
        <f>G66</f>
        <v>14520</v>
      </c>
      <c r="H65" s="70">
        <f>H66</f>
        <v>17720.8</v>
      </c>
    </row>
    <row r="66" spans="1:8" s="18" customFormat="1" ht="54" customHeight="1">
      <c r="A66" s="108"/>
      <c r="B66" s="16" t="s">
        <v>145</v>
      </c>
      <c r="C66" s="13" t="s">
        <v>67</v>
      </c>
      <c r="D66" s="13" t="s">
        <v>37</v>
      </c>
      <c r="E66" s="13" t="s">
        <v>144</v>
      </c>
      <c r="F66" s="14" t="s">
        <v>146</v>
      </c>
      <c r="G66" s="70">
        <v>14520</v>
      </c>
      <c r="H66" s="70">
        <v>17720.8</v>
      </c>
    </row>
    <row r="67" spans="1:8" s="18" customFormat="1" ht="12.75">
      <c r="A67" s="108"/>
      <c r="B67" s="26" t="s">
        <v>10</v>
      </c>
      <c r="C67" s="13" t="s">
        <v>67</v>
      </c>
      <c r="D67" s="14" t="s">
        <v>40</v>
      </c>
      <c r="E67" s="14"/>
      <c r="F67" s="14"/>
      <c r="G67" s="72">
        <f>G68+G71+G74+G80+G77</f>
        <v>14396.900000000001</v>
      </c>
      <c r="H67" s="72">
        <f>H68+H71+H74+H80+H77</f>
        <v>13337.800000000001</v>
      </c>
    </row>
    <row r="68" spans="1:8" ht="12.75">
      <c r="A68" s="108"/>
      <c r="B68" s="8" t="s">
        <v>11</v>
      </c>
      <c r="C68" s="13" t="s">
        <v>67</v>
      </c>
      <c r="D68" s="13" t="s">
        <v>40</v>
      </c>
      <c r="E68" s="14" t="s">
        <v>68</v>
      </c>
      <c r="F68" s="13"/>
      <c r="G68" s="72">
        <f>G69</f>
        <v>10617.2</v>
      </c>
      <c r="H68" s="72">
        <f>H69</f>
        <v>10617.2</v>
      </c>
    </row>
    <row r="69" spans="1:8" ht="25.5">
      <c r="A69" s="108"/>
      <c r="B69" s="60" t="s">
        <v>106</v>
      </c>
      <c r="C69" s="13" t="s">
        <v>67</v>
      </c>
      <c r="D69" s="13" t="s">
        <v>40</v>
      </c>
      <c r="E69" s="13" t="s">
        <v>68</v>
      </c>
      <c r="F69" s="14" t="s">
        <v>107</v>
      </c>
      <c r="G69" s="70">
        <f>G70</f>
        <v>10617.2</v>
      </c>
      <c r="H69" s="77">
        <f>H70</f>
        <v>10617.2</v>
      </c>
    </row>
    <row r="70" spans="1:8" ht="25.5">
      <c r="A70" s="108"/>
      <c r="B70" s="60" t="s">
        <v>110</v>
      </c>
      <c r="C70" s="13" t="s">
        <v>67</v>
      </c>
      <c r="D70" s="13" t="s">
        <v>40</v>
      </c>
      <c r="E70" s="13" t="s">
        <v>68</v>
      </c>
      <c r="F70" s="14" t="s">
        <v>111</v>
      </c>
      <c r="G70" s="70">
        <v>10617.2</v>
      </c>
      <c r="H70" s="77">
        <v>10617.2</v>
      </c>
    </row>
    <row r="71" spans="1:8" s="3" customFormat="1" ht="12.75">
      <c r="A71" s="108"/>
      <c r="B71" s="8" t="s">
        <v>12</v>
      </c>
      <c r="C71" s="13" t="s">
        <v>67</v>
      </c>
      <c r="D71" s="13" t="s">
        <v>40</v>
      </c>
      <c r="E71" s="14" t="s">
        <v>69</v>
      </c>
      <c r="F71" s="13"/>
      <c r="G71" s="72">
        <f>G72</f>
        <v>1000</v>
      </c>
      <c r="H71" s="72">
        <f>H72</f>
        <v>1000</v>
      </c>
    </row>
    <row r="72" spans="1:8" s="18" customFormat="1" ht="25.5">
      <c r="A72" s="108"/>
      <c r="B72" s="60" t="s">
        <v>106</v>
      </c>
      <c r="C72" s="13" t="s">
        <v>67</v>
      </c>
      <c r="D72" s="13" t="s">
        <v>40</v>
      </c>
      <c r="E72" s="13" t="s">
        <v>69</v>
      </c>
      <c r="F72" s="14" t="s">
        <v>107</v>
      </c>
      <c r="G72" s="70">
        <f>G73</f>
        <v>1000</v>
      </c>
      <c r="H72" s="70">
        <f>H73</f>
        <v>1000</v>
      </c>
    </row>
    <row r="73" spans="1:8" s="18" customFormat="1" ht="25.5">
      <c r="A73" s="108"/>
      <c r="B73" s="60" t="s">
        <v>110</v>
      </c>
      <c r="C73" s="13" t="s">
        <v>67</v>
      </c>
      <c r="D73" s="13" t="s">
        <v>40</v>
      </c>
      <c r="E73" s="13" t="s">
        <v>69</v>
      </c>
      <c r="F73" s="14" t="s">
        <v>111</v>
      </c>
      <c r="G73" s="70">
        <v>1000</v>
      </c>
      <c r="H73" s="70">
        <v>1000</v>
      </c>
    </row>
    <row r="74" spans="1:8" s="3" customFormat="1" ht="24" customHeight="1">
      <c r="A74" s="108"/>
      <c r="B74" s="8" t="s">
        <v>87</v>
      </c>
      <c r="C74" s="13" t="s">
        <v>67</v>
      </c>
      <c r="D74" s="13" t="s">
        <v>40</v>
      </c>
      <c r="E74" s="14" t="s">
        <v>70</v>
      </c>
      <c r="F74" s="13"/>
      <c r="G74" s="72">
        <f>G75</f>
        <v>1720.6</v>
      </c>
      <c r="H74" s="72">
        <f>H75</f>
        <v>1720.6</v>
      </c>
    </row>
    <row r="75" spans="1:8" s="18" customFormat="1" ht="25.5">
      <c r="A75" s="108"/>
      <c r="B75" s="60" t="s">
        <v>106</v>
      </c>
      <c r="C75" s="13" t="s">
        <v>67</v>
      </c>
      <c r="D75" s="13" t="s">
        <v>40</v>
      </c>
      <c r="E75" s="13" t="s">
        <v>70</v>
      </c>
      <c r="F75" s="14" t="s">
        <v>107</v>
      </c>
      <c r="G75" s="70">
        <f>G76</f>
        <v>1720.6</v>
      </c>
      <c r="H75" s="70">
        <f>H76</f>
        <v>1720.6</v>
      </c>
    </row>
    <row r="76" spans="1:8" s="18" customFormat="1" ht="25.5">
      <c r="A76" s="108"/>
      <c r="B76" s="60" t="s">
        <v>110</v>
      </c>
      <c r="C76" s="13" t="s">
        <v>67</v>
      </c>
      <c r="D76" s="13" t="s">
        <v>40</v>
      </c>
      <c r="E76" s="13" t="s">
        <v>70</v>
      </c>
      <c r="F76" s="14" t="s">
        <v>111</v>
      </c>
      <c r="G76" s="70">
        <v>1720.6</v>
      </c>
      <c r="H76" s="70">
        <v>1720.6</v>
      </c>
    </row>
    <row r="77" spans="1:8" s="18" customFormat="1" ht="51">
      <c r="A77" s="108"/>
      <c r="B77" s="46" t="s">
        <v>174</v>
      </c>
      <c r="C77" s="13" t="s">
        <v>67</v>
      </c>
      <c r="D77" s="13" t="s">
        <v>40</v>
      </c>
      <c r="E77" s="14" t="s">
        <v>173</v>
      </c>
      <c r="F77" s="14"/>
      <c r="G77" s="72">
        <f>G78</f>
        <v>1000</v>
      </c>
      <c r="H77" s="72">
        <f>H78</f>
        <v>0</v>
      </c>
    </row>
    <row r="78" spans="1:8" s="18" customFormat="1" ht="25.5">
      <c r="A78" s="108"/>
      <c r="B78" s="60" t="s">
        <v>106</v>
      </c>
      <c r="C78" s="13" t="s">
        <v>67</v>
      </c>
      <c r="D78" s="13" t="s">
        <v>40</v>
      </c>
      <c r="E78" s="13" t="s">
        <v>173</v>
      </c>
      <c r="F78" s="14" t="s">
        <v>107</v>
      </c>
      <c r="G78" s="20">
        <f>G79</f>
        <v>1000</v>
      </c>
      <c r="H78" s="20">
        <f>H79</f>
        <v>0</v>
      </c>
    </row>
    <row r="79" spans="1:8" s="18" customFormat="1" ht="25.5">
      <c r="A79" s="108"/>
      <c r="B79" s="60" t="s">
        <v>110</v>
      </c>
      <c r="C79" s="13" t="s">
        <v>67</v>
      </c>
      <c r="D79" s="13" t="s">
        <v>40</v>
      </c>
      <c r="E79" s="13" t="s">
        <v>173</v>
      </c>
      <c r="F79" s="14" t="s">
        <v>111</v>
      </c>
      <c r="G79" s="20">
        <v>1000</v>
      </c>
      <c r="H79" s="20">
        <v>0</v>
      </c>
    </row>
    <row r="80" spans="1:9" s="10" customFormat="1" ht="64.5" customHeight="1">
      <c r="A80" s="108"/>
      <c r="B80" s="50" t="s">
        <v>158</v>
      </c>
      <c r="C80" s="51" t="s">
        <v>67</v>
      </c>
      <c r="D80" s="51" t="s">
        <v>40</v>
      </c>
      <c r="E80" s="59" t="s">
        <v>141</v>
      </c>
      <c r="F80" s="44"/>
      <c r="G80" s="45">
        <f>SUM(G81)</f>
        <v>59.1</v>
      </c>
      <c r="H80" s="45">
        <f>SUM(H81)</f>
        <v>0</v>
      </c>
      <c r="I80" s="41"/>
    </row>
    <row r="81" spans="1:8" s="10" customFormat="1" ht="25.5">
      <c r="A81" s="108"/>
      <c r="B81" s="60" t="s">
        <v>106</v>
      </c>
      <c r="C81" s="49" t="s">
        <v>67</v>
      </c>
      <c r="D81" s="49" t="s">
        <v>40</v>
      </c>
      <c r="E81" s="49" t="s">
        <v>141</v>
      </c>
      <c r="F81" s="44" t="s">
        <v>107</v>
      </c>
      <c r="G81" s="20">
        <f>SUM(G82)</f>
        <v>59.1</v>
      </c>
      <c r="H81" s="20">
        <f>SUM(H82)</f>
        <v>0</v>
      </c>
    </row>
    <row r="82" spans="1:8" s="10" customFormat="1" ht="25.5">
      <c r="A82" s="108"/>
      <c r="B82" s="60" t="s">
        <v>110</v>
      </c>
      <c r="C82" s="49" t="s">
        <v>67</v>
      </c>
      <c r="D82" s="49" t="s">
        <v>40</v>
      </c>
      <c r="E82" s="49" t="s">
        <v>141</v>
      </c>
      <c r="F82" s="44" t="s">
        <v>111</v>
      </c>
      <c r="G82" s="20">
        <v>59.1</v>
      </c>
      <c r="H82" s="40">
        <v>0</v>
      </c>
    </row>
    <row r="83" spans="1:8" s="10" customFormat="1" ht="25.5">
      <c r="A83" s="108"/>
      <c r="B83" s="8" t="s">
        <v>184</v>
      </c>
      <c r="C83" s="14" t="s">
        <v>67</v>
      </c>
      <c r="D83" s="14"/>
      <c r="E83" s="49"/>
      <c r="F83" s="44"/>
      <c r="G83" s="20">
        <f>G84</f>
        <v>4714.8</v>
      </c>
      <c r="H83" s="52">
        <f>H84</f>
        <v>4728.400000000001</v>
      </c>
    </row>
    <row r="84" spans="1:8" s="10" customFormat="1" ht="38.25">
      <c r="A84" s="108"/>
      <c r="B84" s="8" t="s">
        <v>73</v>
      </c>
      <c r="C84" s="14" t="s">
        <v>67</v>
      </c>
      <c r="D84" s="14" t="s">
        <v>67</v>
      </c>
      <c r="E84" s="14" t="s">
        <v>47</v>
      </c>
      <c r="F84" s="44"/>
      <c r="G84" s="20">
        <f>G85+G87</f>
        <v>4714.8</v>
      </c>
      <c r="H84" s="52">
        <f>H85+H87</f>
        <v>4728.400000000001</v>
      </c>
    </row>
    <row r="85" spans="1:8" s="10" customFormat="1" ht="25.5">
      <c r="A85" s="108"/>
      <c r="B85" s="60" t="s">
        <v>112</v>
      </c>
      <c r="C85" s="49" t="s">
        <v>67</v>
      </c>
      <c r="D85" s="49" t="s">
        <v>67</v>
      </c>
      <c r="E85" s="49" t="s">
        <v>47</v>
      </c>
      <c r="F85" s="44" t="s">
        <v>113</v>
      </c>
      <c r="G85" s="20">
        <f>G86</f>
        <v>4437.8</v>
      </c>
      <c r="H85" s="52">
        <f>H86</f>
        <v>4437.8</v>
      </c>
    </row>
    <row r="86" spans="1:8" s="10" customFormat="1" ht="12.75">
      <c r="A86" s="108"/>
      <c r="B86" s="60" t="s">
        <v>104</v>
      </c>
      <c r="C86" s="49" t="s">
        <v>67</v>
      </c>
      <c r="D86" s="49" t="s">
        <v>67</v>
      </c>
      <c r="E86" s="49" t="s">
        <v>47</v>
      </c>
      <c r="F86" s="44" t="s">
        <v>114</v>
      </c>
      <c r="G86" s="20">
        <v>4437.8</v>
      </c>
      <c r="H86" s="52">
        <v>4437.8</v>
      </c>
    </row>
    <row r="87" spans="1:8" s="10" customFormat="1" ht="25.5">
      <c r="A87" s="108"/>
      <c r="B87" s="60" t="s">
        <v>106</v>
      </c>
      <c r="C87" s="49" t="s">
        <v>67</v>
      </c>
      <c r="D87" s="49" t="s">
        <v>67</v>
      </c>
      <c r="E87" s="49" t="s">
        <v>47</v>
      </c>
      <c r="F87" s="44" t="s">
        <v>107</v>
      </c>
      <c r="G87" s="20">
        <f>G88</f>
        <v>277</v>
      </c>
      <c r="H87" s="52">
        <f>H88</f>
        <v>290.6</v>
      </c>
    </row>
    <row r="88" spans="1:8" s="10" customFormat="1" ht="25.5">
      <c r="A88" s="108"/>
      <c r="B88" s="60" t="s">
        <v>110</v>
      </c>
      <c r="C88" s="49" t="s">
        <v>67</v>
      </c>
      <c r="D88" s="49" t="s">
        <v>67</v>
      </c>
      <c r="E88" s="49" t="s">
        <v>47</v>
      </c>
      <c r="F88" s="44" t="s">
        <v>111</v>
      </c>
      <c r="G88" s="20">
        <v>277</v>
      </c>
      <c r="H88" s="52">
        <v>290.6</v>
      </c>
    </row>
    <row r="89" spans="1:8" ht="18" customHeight="1">
      <c r="A89" s="108"/>
      <c r="B89" s="11" t="s">
        <v>13</v>
      </c>
      <c r="C89" s="12" t="s">
        <v>52</v>
      </c>
      <c r="D89" s="12"/>
      <c r="E89" s="12"/>
      <c r="F89" s="12"/>
      <c r="G89" s="71">
        <f>SUM(G90)</f>
        <v>198.1</v>
      </c>
      <c r="H89" s="71">
        <f>SUM(H90)</f>
        <v>207.8</v>
      </c>
    </row>
    <row r="90" spans="1:8" ht="25.5">
      <c r="A90" s="108"/>
      <c r="B90" s="8" t="s">
        <v>15</v>
      </c>
      <c r="C90" s="13" t="s">
        <v>52</v>
      </c>
      <c r="D90" s="14" t="s">
        <v>52</v>
      </c>
      <c r="E90" s="14"/>
      <c r="F90" s="14"/>
      <c r="G90" s="19">
        <f>G91</f>
        <v>198.1</v>
      </c>
      <c r="H90" s="19">
        <f>H91</f>
        <v>207.8</v>
      </c>
    </row>
    <row r="91" spans="1:8" ht="25.5">
      <c r="A91" s="108"/>
      <c r="B91" s="8" t="s">
        <v>99</v>
      </c>
      <c r="C91" s="13" t="s">
        <v>52</v>
      </c>
      <c r="D91" s="13" t="s">
        <v>52</v>
      </c>
      <c r="E91" s="14" t="s">
        <v>98</v>
      </c>
      <c r="F91" s="14"/>
      <c r="G91" s="20">
        <f>SUM(G92)</f>
        <v>198.1</v>
      </c>
      <c r="H91" s="20">
        <f>SUM(H92)</f>
        <v>207.8</v>
      </c>
    </row>
    <row r="92" spans="1:8" ht="25.5">
      <c r="A92" s="108"/>
      <c r="B92" s="60" t="s">
        <v>106</v>
      </c>
      <c r="C92" s="49" t="s">
        <v>52</v>
      </c>
      <c r="D92" s="49" t="s">
        <v>52</v>
      </c>
      <c r="E92" s="49" t="s">
        <v>98</v>
      </c>
      <c r="F92" s="44" t="s">
        <v>107</v>
      </c>
      <c r="G92" s="20">
        <f>SUM(G93)</f>
        <v>198.1</v>
      </c>
      <c r="H92" s="20">
        <f>SUM(H93)</f>
        <v>207.8</v>
      </c>
    </row>
    <row r="93" spans="1:8" ht="25.5">
      <c r="A93" s="108"/>
      <c r="B93" s="60" t="s">
        <v>110</v>
      </c>
      <c r="C93" s="49" t="s">
        <v>52</v>
      </c>
      <c r="D93" s="49" t="s">
        <v>52</v>
      </c>
      <c r="E93" s="49" t="s">
        <v>98</v>
      </c>
      <c r="F93" s="44" t="s">
        <v>111</v>
      </c>
      <c r="G93" s="20">
        <v>198.1</v>
      </c>
      <c r="H93" s="17">
        <v>207.8</v>
      </c>
    </row>
    <row r="94" spans="1:9" ht="18" customHeight="1">
      <c r="A94" s="108"/>
      <c r="B94" s="11" t="s">
        <v>20</v>
      </c>
      <c r="C94" s="56" t="s">
        <v>53</v>
      </c>
      <c r="D94" s="56"/>
      <c r="E94" s="56"/>
      <c r="F94" s="56"/>
      <c r="G94" s="71">
        <f>G95+G99+G113</f>
        <v>11165.699999999999</v>
      </c>
      <c r="H94" s="71">
        <f>H95+H99+H113</f>
        <v>11563.599999999999</v>
      </c>
      <c r="I94" s="83"/>
    </row>
    <row r="95" spans="1:8" s="18" customFormat="1" ht="12.75">
      <c r="A95" s="108"/>
      <c r="B95" s="8" t="s">
        <v>21</v>
      </c>
      <c r="C95" s="49" t="s">
        <v>53</v>
      </c>
      <c r="D95" s="44" t="s">
        <v>37</v>
      </c>
      <c r="E95" s="44"/>
      <c r="F95" s="44"/>
      <c r="G95" s="19">
        <f aca="true" t="shared" si="1" ref="G95:H97">SUM(G96)</f>
        <v>1441</v>
      </c>
      <c r="H95" s="19">
        <f t="shared" si="1"/>
        <v>1441</v>
      </c>
    </row>
    <row r="96" spans="1:8" ht="25.5" customHeight="1">
      <c r="A96" s="108"/>
      <c r="B96" s="8" t="s">
        <v>22</v>
      </c>
      <c r="C96" s="49" t="s">
        <v>53</v>
      </c>
      <c r="D96" s="49" t="s">
        <v>37</v>
      </c>
      <c r="E96" s="44" t="s">
        <v>95</v>
      </c>
      <c r="F96" s="49"/>
      <c r="G96" s="20">
        <f t="shared" si="1"/>
        <v>1441</v>
      </c>
      <c r="H96" s="20">
        <f t="shared" si="1"/>
        <v>1441</v>
      </c>
    </row>
    <row r="97" spans="1:8" ht="38.25">
      <c r="A97" s="108"/>
      <c r="B97" s="60" t="s">
        <v>125</v>
      </c>
      <c r="C97" s="49" t="s">
        <v>53</v>
      </c>
      <c r="D97" s="49" t="s">
        <v>37</v>
      </c>
      <c r="E97" s="49" t="s">
        <v>95</v>
      </c>
      <c r="F97" s="44" t="s">
        <v>126</v>
      </c>
      <c r="G97" s="20">
        <f t="shared" si="1"/>
        <v>1441</v>
      </c>
      <c r="H97" s="20">
        <f t="shared" si="1"/>
        <v>1441</v>
      </c>
    </row>
    <row r="98" spans="1:8" ht="38.25">
      <c r="A98" s="108"/>
      <c r="B98" s="60" t="s">
        <v>127</v>
      </c>
      <c r="C98" s="49" t="s">
        <v>53</v>
      </c>
      <c r="D98" s="49" t="s">
        <v>37</v>
      </c>
      <c r="E98" s="49" t="s">
        <v>95</v>
      </c>
      <c r="F98" s="44" t="s">
        <v>128</v>
      </c>
      <c r="G98" s="20">
        <v>1441</v>
      </c>
      <c r="H98" s="17">
        <v>1441</v>
      </c>
    </row>
    <row r="99" spans="1:8" s="10" customFormat="1" ht="12.75">
      <c r="A99" s="108"/>
      <c r="B99" s="8" t="s">
        <v>23</v>
      </c>
      <c r="C99" s="13" t="s">
        <v>53</v>
      </c>
      <c r="D99" s="14" t="s">
        <v>40</v>
      </c>
      <c r="E99" s="14"/>
      <c r="F99" s="14"/>
      <c r="G99" s="19">
        <f>G100+G105+G110</f>
        <v>7725.3</v>
      </c>
      <c r="H99" s="19">
        <f>H100+H105+H110</f>
        <v>8025.3</v>
      </c>
    </row>
    <row r="100" spans="1:8" ht="38.25" customHeight="1">
      <c r="A100" s="108"/>
      <c r="B100" s="8" t="s">
        <v>194</v>
      </c>
      <c r="C100" s="13" t="s">
        <v>53</v>
      </c>
      <c r="D100" s="13" t="s">
        <v>40</v>
      </c>
      <c r="E100" s="14" t="s">
        <v>72</v>
      </c>
      <c r="F100" s="13"/>
      <c r="G100" s="20">
        <f>G101</f>
        <v>5249</v>
      </c>
      <c r="H100" s="20">
        <f>H101</f>
        <v>5249</v>
      </c>
    </row>
    <row r="101" spans="1:8" ht="38.25">
      <c r="A101" s="108"/>
      <c r="B101" s="16" t="s">
        <v>125</v>
      </c>
      <c r="C101" s="13" t="s">
        <v>53</v>
      </c>
      <c r="D101" s="13" t="s">
        <v>40</v>
      </c>
      <c r="E101" s="13" t="s">
        <v>72</v>
      </c>
      <c r="F101" s="14" t="s">
        <v>126</v>
      </c>
      <c r="G101" s="20">
        <f>G102</f>
        <v>5249</v>
      </c>
      <c r="H101" s="20">
        <f>H102</f>
        <v>5249</v>
      </c>
    </row>
    <row r="102" spans="1:8" ht="25.5">
      <c r="A102" s="108"/>
      <c r="B102" s="16" t="s">
        <v>147</v>
      </c>
      <c r="C102" s="13" t="s">
        <v>53</v>
      </c>
      <c r="D102" s="13" t="s">
        <v>40</v>
      </c>
      <c r="E102" s="13" t="s">
        <v>72</v>
      </c>
      <c r="F102" s="14" t="s">
        <v>148</v>
      </c>
      <c r="G102" s="20">
        <v>5249</v>
      </c>
      <c r="H102" s="20">
        <v>5249</v>
      </c>
    </row>
    <row r="103" spans="1:8" ht="15">
      <c r="A103" s="108"/>
      <c r="B103" s="102" t="s">
        <v>75</v>
      </c>
      <c r="C103" s="32"/>
      <c r="D103" s="32"/>
      <c r="E103" s="32"/>
      <c r="F103" s="68"/>
      <c r="G103" s="20"/>
      <c r="H103" s="20"/>
    </row>
    <row r="104" spans="1:8" ht="30">
      <c r="A104" s="108"/>
      <c r="B104" s="102" t="s">
        <v>199</v>
      </c>
      <c r="C104" s="103" t="s">
        <v>53</v>
      </c>
      <c r="D104" s="103" t="s">
        <v>40</v>
      </c>
      <c r="E104" s="103" t="s">
        <v>72</v>
      </c>
      <c r="F104" s="103" t="s">
        <v>148</v>
      </c>
      <c r="G104" s="20">
        <v>5249</v>
      </c>
      <c r="H104" s="20">
        <v>5249</v>
      </c>
    </row>
    <row r="105" spans="1:8" ht="38.25">
      <c r="A105" s="108"/>
      <c r="B105" s="8" t="s">
        <v>194</v>
      </c>
      <c r="C105" s="13" t="s">
        <v>53</v>
      </c>
      <c r="D105" s="13" t="s">
        <v>40</v>
      </c>
      <c r="E105" s="14" t="s">
        <v>72</v>
      </c>
      <c r="F105" s="13"/>
      <c r="G105" s="20">
        <f>G106</f>
        <v>276.3</v>
      </c>
      <c r="H105" s="17">
        <f>H106</f>
        <v>276.3</v>
      </c>
    </row>
    <row r="106" spans="1:8" ht="38.25">
      <c r="A106" s="108"/>
      <c r="B106" s="16" t="s">
        <v>125</v>
      </c>
      <c r="C106" s="13" t="s">
        <v>53</v>
      </c>
      <c r="D106" s="13" t="s">
        <v>40</v>
      </c>
      <c r="E106" s="13" t="s">
        <v>72</v>
      </c>
      <c r="F106" s="14" t="s">
        <v>126</v>
      </c>
      <c r="G106" s="20">
        <f>G107</f>
        <v>276.3</v>
      </c>
      <c r="H106" s="17">
        <f>H107</f>
        <v>276.3</v>
      </c>
    </row>
    <row r="107" spans="1:8" ht="25.5">
      <c r="A107" s="108"/>
      <c r="B107" s="16" t="s">
        <v>147</v>
      </c>
      <c r="C107" s="13" t="s">
        <v>53</v>
      </c>
      <c r="D107" s="13" t="s">
        <v>40</v>
      </c>
      <c r="E107" s="13" t="s">
        <v>72</v>
      </c>
      <c r="F107" s="14" t="s">
        <v>148</v>
      </c>
      <c r="G107" s="20">
        <v>276.3</v>
      </c>
      <c r="H107" s="17">
        <v>276.3</v>
      </c>
    </row>
    <row r="108" spans="1:8" ht="15">
      <c r="A108" s="108"/>
      <c r="B108" s="102" t="s">
        <v>75</v>
      </c>
      <c r="C108" s="32"/>
      <c r="D108" s="32"/>
      <c r="E108" s="32"/>
      <c r="F108" s="68"/>
      <c r="G108" s="20"/>
      <c r="H108" s="17"/>
    </row>
    <row r="109" spans="1:8" ht="16.5" customHeight="1">
      <c r="A109" s="108"/>
      <c r="B109" s="102" t="s">
        <v>200</v>
      </c>
      <c r="C109" s="103" t="s">
        <v>53</v>
      </c>
      <c r="D109" s="103" t="s">
        <v>40</v>
      </c>
      <c r="E109" s="103" t="s">
        <v>72</v>
      </c>
      <c r="F109" s="103" t="s">
        <v>148</v>
      </c>
      <c r="G109" s="20">
        <v>276.3</v>
      </c>
      <c r="H109" s="17">
        <v>276.3</v>
      </c>
    </row>
    <row r="110" spans="1:8" ht="63.75">
      <c r="A110" s="108"/>
      <c r="B110" s="94" t="s">
        <v>197</v>
      </c>
      <c r="C110" s="95" t="s">
        <v>53</v>
      </c>
      <c r="D110" s="95" t="s">
        <v>40</v>
      </c>
      <c r="E110" s="96" t="s">
        <v>198</v>
      </c>
      <c r="F110" s="95"/>
      <c r="G110" s="97">
        <f>SUM(G111)</f>
        <v>2200</v>
      </c>
      <c r="H110" s="97">
        <f>SUM(H111)</f>
        <v>2500</v>
      </c>
    </row>
    <row r="111" spans="1:8" ht="25.5">
      <c r="A111" s="108"/>
      <c r="B111" s="98" t="s">
        <v>106</v>
      </c>
      <c r="C111" s="99" t="s">
        <v>53</v>
      </c>
      <c r="D111" s="99" t="s">
        <v>40</v>
      </c>
      <c r="E111" s="99" t="s">
        <v>198</v>
      </c>
      <c r="F111" s="100" t="s">
        <v>107</v>
      </c>
      <c r="G111" s="101">
        <f>SUM(G112)</f>
        <v>2200</v>
      </c>
      <c r="H111" s="101">
        <f>SUM(H112)</f>
        <v>2500</v>
      </c>
    </row>
    <row r="112" spans="1:8" ht="25.5">
      <c r="A112" s="108"/>
      <c r="B112" s="98" t="s">
        <v>110</v>
      </c>
      <c r="C112" s="99" t="s">
        <v>53</v>
      </c>
      <c r="D112" s="99" t="s">
        <v>40</v>
      </c>
      <c r="E112" s="99" t="s">
        <v>198</v>
      </c>
      <c r="F112" s="100" t="s">
        <v>111</v>
      </c>
      <c r="G112" s="101">
        <v>2200</v>
      </c>
      <c r="H112" s="101">
        <v>2500</v>
      </c>
    </row>
    <row r="113" spans="1:8" s="10" customFormat="1" ht="25.5">
      <c r="A113" s="108"/>
      <c r="B113" s="46" t="s">
        <v>139</v>
      </c>
      <c r="C113" s="49" t="s">
        <v>53</v>
      </c>
      <c r="D113" s="44" t="s">
        <v>140</v>
      </c>
      <c r="E113" s="44"/>
      <c r="F113" s="44"/>
      <c r="G113" s="45">
        <f aca="true" t="shared" si="2" ref="G113:H115">SUM(G114)</f>
        <v>1999.4</v>
      </c>
      <c r="H113" s="45">
        <f t="shared" si="2"/>
        <v>2097.3</v>
      </c>
    </row>
    <row r="114" spans="1:8" s="10" customFormat="1" ht="25.5">
      <c r="A114" s="108"/>
      <c r="B114" s="8" t="s">
        <v>24</v>
      </c>
      <c r="C114" s="49" t="s">
        <v>53</v>
      </c>
      <c r="D114" s="49" t="s">
        <v>140</v>
      </c>
      <c r="E114" s="44" t="s">
        <v>54</v>
      </c>
      <c r="F114" s="49"/>
      <c r="G114" s="20">
        <f t="shared" si="2"/>
        <v>1999.4</v>
      </c>
      <c r="H114" s="20">
        <f t="shared" si="2"/>
        <v>2097.3</v>
      </c>
    </row>
    <row r="115" spans="1:8" s="10" customFormat="1" ht="25.5">
      <c r="A115" s="108"/>
      <c r="B115" s="60" t="s">
        <v>106</v>
      </c>
      <c r="C115" s="49" t="s">
        <v>53</v>
      </c>
      <c r="D115" s="49" t="s">
        <v>140</v>
      </c>
      <c r="E115" s="49" t="s">
        <v>54</v>
      </c>
      <c r="F115" s="44" t="s">
        <v>107</v>
      </c>
      <c r="G115" s="20">
        <f t="shared" si="2"/>
        <v>1999.4</v>
      </c>
      <c r="H115" s="20">
        <f t="shared" si="2"/>
        <v>2097.3</v>
      </c>
    </row>
    <row r="116" spans="1:8" s="10" customFormat="1" ht="25.5">
      <c r="A116" s="108"/>
      <c r="B116" s="60" t="s">
        <v>110</v>
      </c>
      <c r="C116" s="49" t="s">
        <v>53</v>
      </c>
      <c r="D116" s="49" t="s">
        <v>140</v>
      </c>
      <c r="E116" s="49" t="s">
        <v>54</v>
      </c>
      <c r="F116" s="44" t="s">
        <v>111</v>
      </c>
      <c r="G116" s="20">
        <v>1999.4</v>
      </c>
      <c r="H116" s="52">
        <v>2097.3</v>
      </c>
    </row>
    <row r="117" spans="1:8" ht="19.5" customHeight="1">
      <c r="A117" s="108"/>
      <c r="B117" s="11" t="s">
        <v>27</v>
      </c>
      <c r="C117" s="12" t="s">
        <v>44</v>
      </c>
      <c r="D117" s="12"/>
      <c r="E117" s="12"/>
      <c r="F117" s="12"/>
      <c r="G117" s="71">
        <f aca="true" t="shared" si="3" ref="G117:H120">SUM(G118)</f>
        <v>589.9</v>
      </c>
      <c r="H117" s="71">
        <f t="shared" si="3"/>
        <v>618.8</v>
      </c>
    </row>
    <row r="118" spans="1:8" ht="12.75">
      <c r="A118" s="108"/>
      <c r="B118" s="8" t="s">
        <v>26</v>
      </c>
      <c r="C118" s="13" t="s">
        <v>44</v>
      </c>
      <c r="D118" s="14" t="s">
        <v>38</v>
      </c>
      <c r="E118" s="14"/>
      <c r="F118" s="14"/>
      <c r="G118" s="19">
        <f t="shared" si="3"/>
        <v>589.9</v>
      </c>
      <c r="H118" s="19">
        <f t="shared" si="3"/>
        <v>618.8</v>
      </c>
    </row>
    <row r="119" spans="1:8" ht="25.5">
      <c r="A119" s="108"/>
      <c r="B119" s="8" t="s">
        <v>19</v>
      </c>
      <c r="C119" s="13" t="s">
        <v>44</v>
      </c>
      <c r="D119" s="13" t="s">
        <v>38</v>
      </c>
      <c r="E119" s="14" t="s">
        <v>55</v>
      </c>
      <c r="F119" s="13"/>
      <c r="G119" s="20">
        <f t="shared" si="3"/>
        <v>589.9</v>
      </c>
      <c r="H119" s="20">
        <f t="shared" si="3"/>
        <v>618.8</v>
      </c>
    </row>
    <row r="120" spans="1:8" ht="25.5">
      <c r="A120" s="108"/>
      <c r="B120" s="60" t="s">
        <v>106</v>
      </c>
      <c r="C120" s="49" t="s">
        <v>44</v>
      </c>
      <c r="D120" s="49" t="s">
        <v>38</v>
      </c>
      <c r="E120" s="49" t="s">
        <v>55</v>
      </c>
      <c r="F120" s="44" t="s">
        <v>107</v>
      </c>
      <c r="G120" s="20">
        <f t="shared" si="3"/>
        <v>589.9</v>
      </c>
      <c r="H120" s="20">
        <f t="shared" si="3"/>
        <v>618.8</v>
      </c>
    </row>
    <row r="121" spans="1:8" ht="25.5">
      <c r="A121" s="108"/>
      <c r="B121" s="60" t="s">
        <v>110</v>
      </c>
      <c r="C121" s="49" t="s">
        <v>44</v>
      </c>
      <c r="D121" s="49" t="s">
        <v>38</v>
      </c>
      <c r="E121" s="49" t="s">
        <v>55</v>
      </c>
      <c r="F121" s="44" t="s">
        <v>111</v>
      </c>
      <c r="G121" s="20">
        <v>589.9</v>
      </c>
      <c r="H121" s="17">
        <v>618.8</v>
      </c>
    </row>
    <row r="122" spans="1:8" ht="27" customHeight="1">
      <c r="A122" s="108"/>
      <c r="B122" s="11" t="s">
        <v>25</v>
      </c>
      <c r="C122" s="12" t="s">
        <v>59</v>
      </c>
      <c r="D122" s="12"/>
      <c r="E122" s="12"/>
      <c r="F122" s="12"/>
      <c r="G122" s="23">
        <f aca="true" t="shared" si="4" ref="G122:H124">G123</f>
        <v>495.2</v>
      </c>
      <c r="H122" s="23">
        <f t="shared" si="4"/>
        <v>519.5</v>
      </c>
    </row>
    <row r="123" spans="1:8" ht="12.75">
      <c r="A123" s="108"/>
      <c r="B123" s="8" t="s">
        <v>18</v>
      </c>
      <c r="C123" s="13" t="s">
        <v>59</v>
      </c>
      <c r="D123" s="14" t="s">
        <v>38</v>
      </c>
      <c r="E123" s="14"/>
      <c r="F123" s="14"/>
      <c r="G123" s="19">
        <f t="shared" si="4"/>
        <v>495.2</v>
      </c>
      <c r="H123" s="19">
        <f t="shared" si="4"/>
        <v>519.5</v>
      </c>
    </row>
    <row r="124" spans="1:8" ht="12.75">
      <c r="A124" s="108"/>
      <c r="B124" s="8" t="s">
        <v>157</v>
      </c>
      <c r="C124" s="13" t="s">
        <v>59</v>
      </c>
      <c r="D124" s="13" t="s">
        <v>38</v>
      </c>
      <c r="E124" s="14" t="s">
        <v>71</v>
      </c>
      <c r="F124" s="13"/>
      <c r="G124" s="20">
        <f t="shared" si="4"/>
        <v>495.2</v>
      </c>
      <c r="H124" s="20">
        <f t="shared" si="4"/>
        <v>519.5</v>
      </c>
    </row>
    <row r="125" spans="1:8" ht="50.25" customHeight="1">
      <c r="A125" s="108"/>
      <c r="B125" s="16" t="s">
        <v>145</v>
      </c>
      <c r="C125" s="13" t="s">
        <v>59</v>
      </c>
      <c r="D125" s="13" t="s">
        <v>38</v>
      </c>
      <c r="E125" s="13" t="s">
        <v>71</v>
      </c>
      <c r="F125" s="14" t="s">
        <v>146</v>
      </c>
      <c r="G125" s="20">
        <v>495.2</v>
      </c>
      <c r="H125" s="20">
        <v>519.5</v>
      </c>
    </row>
    <row r="126" spans="1:8" ht="45" customHeight="1">
      <c r="A126" s="108"/>
      <c r="B126" s="66" t="s">
        <v>168</v>
      </c>
      <c r="C126" s="44" t="s">
        <v>46</v>
      </c>
      <c r="D126" s="13"/>
      <c r="E126" s="13"/>
      <c r="F126" s="14"/>
      <c r="G126" s="67">
        <f aca="true" t="shared" si="5" ref="G126:H128">SUM(G127)</f>
        <v>3000</v>
      </c>
      <c r="H126" s="67">
        <f t="shared" si="5"/>
        <v>3000</v>
      </c>
    </row>
    <row r="127" spans="1:8" ht="25.5" customHeight="1">
      <c r="A127" s="108"/>
      <c r="B127" s="46" t="s">
        <v>196</v>
      </c>
      <c r="C127" s="13" t="s">
        <v>46</v>
      </c>
      <c r="D127" s="44" t="s">
        <v>37</v>
      </c>
      <c r="E127" s="13"/>
      <c r="F127" s="14"/>
      <c r="G127" s="45">
        <f t="shared" si="5"/>
        <v>3000</v>
      </c>
      <c r="H127" s="45">
        <f t="shared" si="5"/>
        <v>3000</v>
      </c>
    </row>
    <row r="128" spans="1:8" ht="25.5">
      <c r="A128" s="108"/>
      <c r="B128" s="46" t="s">
        <v>169</v>
      </c>
      <c r="C128" s="13" t="s">
        <v>46</v>
      </c>
      <c r="D128" s="13" t="s">
        <v>37</v>
      </c>
      <c r="E128" s="44" t="s">
        <v>170</v>
      </c>
      <c r="F128" s="14"/>
      <c r="G128" s="20">
        <f t="shared" si="5"/>
        <v>3000</v>
      </c>
      <c r="H128" s="20">
        <f t="shared" si="5"/>
        <v>3000</v>
      </c>
    </row>
    <row r="129" spans="1:8" ht="38.25">
      <c r="A129" s="109"/>
      <c r="B129" s="16" t="s">
        <v>171</v>
      </c>
      <c r="C129" s="13" t="s">
        <v>46</v>
      </c>
      <c r="D129" s="13" t="s">
        <v>37</v>
      </c>
      <c r="E129" s="13" t="s">
        <v>170</v>
      </c>
      <c r="F129" s="14" t="s">
        <v>172</v>
      </c>
      <c r="G129" s="20">
        <v>3000</v>
      </c>
      <c r="H129" s="20">
        <v>3000</v>
      </c>
    </row>
    <row r="130" spans="1:8" ht="38.25">
      <c r="A130" s="107">
        <v>730</v>
      </c>
      <c r="B130" s="84" t="s">
        <v>97</v>
      </c>
      <c r="C130" s="79"/>
      <c r="D130" s="79"/>
      <c r="E130" s="79"/>
      <c r="F130" s="79"/>
      <c r="G130" s="72">
        <f>SUM(G131)</f>
        <v>4892.9</v>
      </c>
      <c r="H130" s="72">
        <f>SUM(H131)</f>
        <v>4916.4</v>
      </c>
    </row>
    <row r="131" spans="1:8" ht="27.75" customHeight="1">
      <c r="A131" s="108"/>
      <c r="B131" s="11" t="s">
        <v>0</v>
      </c>
      <c r="C131" s="12" t="s">
        <v>37</v>
      </c>
      <c r="D131" s="12"/>
      <c r="E131" s="12"/>
      <c r="F131" s="12"/>
      <c r="G131" s="23">
        <f>SUM(G132)</f>
        <v>4892.9</v>
      </c>
      <c r="H131" s="23">
        <f>SUM(H132)</f>
        <v>4916.4</v>
      </c>
    </row>
    <row r="132" spans="1:8" ht="63.75">
      <c r="A132" s="108"/>
      <c r="B132" s="8" t="s">
        <v>81</v>
      </c>
      <c r="C132" s="13" t="s">
        <v>37</v>
      </c>
      <c r="D132" s="14" t="s">
        <v>40</v>
      </c>
      <c r="E132" s="14"/>
      <c r="F132" s="14"/>
      <c r="G132" s="19">
        <f>SUM(G133+G142+G139)</f>
        <v>4892.9</v>
      </c>
      <c r="H132" s="19">
        <f>SUM(H133+H142+H139)</f>
        <v>4916.4</v>
      </c>
    </row>
    <row r="133" spans="1:8" ht="12.75">
      <c r="A133" s="108"/>
      <c r="B133" s="8" t="s">
        <v>2</v>
      </c>
      <c r="C133" s="13" t="s">
        <v>37</v>
      </c>
      <c r="D133" s="13" t="s">
        <v>40</v>
      </c>
      <c r="E133" s="14" t="s">
        <v>41</v>
      </c>
      <c r="F133" s="13"/>
      <c r="G133" s="19">
        <f>SUM(G134+G136)</f>
        <v>3250.7</v>
      </c>
      <c r="H133" s="19">
        <f>SUM(H134+H136)</f>
        <v>3274.2</v>
      </c>
    </row>
    <row r="134" spans="1:8" ht="25.5">
      <c r="A134" s="108"/>
      <c r="B134" s="60" t="s">
        <v>102</v>
      </c>
      <c r="C134" s="49" t="s">
        <v>37</v>
      </c>
      <c r="D134" s="49" t="s">
        <v>40</v>
      </c>
      <c r="E134" s="49" t="s">
        <v>41</v>
      </c>
      <c r="F134" s="44" t="s">
        <v>103</v>
      </c>
      <c r="G134" s="20">
        <f>SUM(G135)</f>
        <v>2778</v>
      </c>
      <c r="H134" s="20">
        <f>SUM(H135)</f>
        <v>2778</v>
      </c>
    </row>
    <row r="135" spans="1:8" ht="12.75">
      <c r="A135" s="108"/>
      <c r="B135" s="60" t="s">
        <v>104</v>
      </c>
      <c r="C135" s="49" t="s">
        <v>37</v>
      </c>
      <c r="D135" s="49" t="s">
        <v>40</v>
      </c>
      <c r="E135" s="49" t="s">
        <v>41</v>
      </c>
      <c r="F135" s="44" t="s">
        <v>105</v>
      </c>
      <c r="G135" s="40">
        <v>2778</v>
      </c>
      <c r="H135" s="17">
        <v>2778</v>
      </c>
    </row>
    <row r="136" spans="1:8" ht="25.5">
      <c r="A136" s="108"/>
      <c r="B136" s="60" t="s">
        <v>106</v>
      </c>
      <c r="C136" s="49" t="s">
        <v>37</v>
      </c>
      <c r="D136" s="49" t="s">
        <v>40</v>
      </c>
      <c r="E136" s="49" t="s">
        <v>41</v>
      </c>
      <c r="F136" s="44" t="s">
        <v>107</v>
      </c>
      <c r="G136" s="20">
        <f>SUM(G137:G138)</f>
        <v>472.7</v>
      </c>
      <c r="H136" s="20">
        <f>SUM(H137:H138)</f>
        <v>496.2</v>
      </c>
    </row>
    <row r="137" spans="1:8" ht="38.25">
      <c r="A137" s="108"/>
      <c r="B137" s="60" t="s">
        <v>108</v>
      </c>
      <c r="C137" s="49" t="s">
        <v>37</v>
      </c>
      <c r="D137" s="49" t="s">
        <v>40</v>
      </c>
      <c r="E137" s="49" t="s">
        <v>41</v>
      </c>
      <c r="F137" s="44" t="s">
        <v>109</v>
      </c>
      <c r="G137" s="20">
        <v>109.3</v>
      </c>
      <c r="H137" s="17">
        <v>115</v>
      </c>
    </row>
    <row r="138" spans="1:8" ht="25.5">
      <c r="A138" s="108"/>
      <c r="B138" s="60" t="s">
        <v>110</v>
      </c>
      <c r="C138" s="49" t="s">
        <v>37</v>
      </c>
      <c r="D138" s="49" t="s">
        <v>40</v>
      </c>
      <c r="E138" s="49" t="s">
        <v>41</v>
      </c>
      <c r="F138" s="44" t="s">
        <v>111</v>
      </c>
      <c r="G138" s="20">
        <v>363.4</v>
      </c>
      <c r="H138" s="20">
        <v>381.2</v>
      </c>
    </row>
    <row r="139" spans="1:8" ht="25.5" hidden="1">
      <c r="A139" s="108"/>
      <c r="B139" s="8" t="s">
        <v>185</v>
      </c>
      <c r="C139" s="13" t="s">
        <v>37</v>
      </c>
      <c r="D139" s="13" t="s">
        <v>40</v>
      </c>
      <c r="E139" s="14" t="s">
        <v>186</v>
      </c>
      <c r="F139" s="13"/>
      <c r="G139" s="19">
        <f>SUM(G140)</f>
        <v>0</v>
      </c>
      <c r="H139" s="19">
        <f>SUM(H140)</f>
        <v>0</v>
      </c>
    </row>
    <row r="140" spans="1:8" ht="25.5" hidden="1">
      <c r="A140" s="108"/>
      <c r="B140" s="60" t="s">
        <v>102</v>
      </c>
      <c r="C140" s="49" t="s">
        <v>37</v>
      </c>
      <c r="D140" s="49" t="s">
        <v>40</v>
      </c>
      <c r="E140" s="49" t="s">
        <v>186</v>
      </c>
      <c r="F140" s="44" t="s">
        <v>103</v>
      </c>
      <c r="G140" s="20">
        <f>SUM(G141)</f>
        <v>0</v>
      </c>
      <c r="H140" s="20">
        <f>H141</f>
        <v>0</v>
      </c>
    </row>
    <row r="141" spans="1:8" ht="12.75" hidden="1">
      <c r="A141" s="108"/>
      <c r="B141" s="60" t="s">
        <v>104</v>
      </c>
      <c r="C141" s="49" t="s">
        <v>37</v>
      </c>
      <c r="D141" s="49" t="s">
        <v>40</v>
      </c>
      <c r="E141" s="49" t="s">
        <v>186</v>
      </c>
      <c r="F141" s="44" t="s">
        <v>105</v>
      </c>
      <c r="G141" s="20"/>
      <c r="H141" s="20"/>
    </row>
    <row r="142" spans="1:8" ht="25.5">
      <c r="A142" s="108"/>
      <c r="B142" s="8" t="s">
        <v>96</v>
      </c>
      <c r="C142" s="13" t="s">
        <v>37</v>
      </c>
      <c r="D142" s="13" t="s">
        <v>40</v>
      </c>
      <c r="E142" s="14" t="s">
        <v>42</v>
      </c>
      <c r="F142" s="13"/>
      <c r="G142" s="19">
        <f>G143</f>
        <v>1642.2</v>
      </c>
      <c r="H142" s="19">
        <f>H143</f>
        <v>1642.2</v>
      </c>
    </row>
    <row r="143" spans="1:8" ht="25.5">
      <c r="A143" s="108"/>
      <c r="B143" s="60" t="s">
        <v>102</v>
      </c>
      <c r="C143" s="49" t="s">
        <v>37</v>
      </c>
      <c r="D143" s="49" t="s">
        <v>40</v>
      </c>
      <c r="E143" s="49" t="s">
        <v>42</v>
      </c>
      <c r="F143" s="14" t="s">
        <v>103</v>
      </c>
      <c r="G143" s="20">
        <f>SUM(G144)</f>
        <v>1642.2</v>
      </c>
      <c r="H143" s="20">
        <f>SUM(H144)</f>
        <v>1642.2</v>
      </c>
    </row>
    <row r="144" spans="1:8" ht="12.75">
      <c r="A144" s="109"/>
      <c r="B144" s="60" t="s">
        <v>104</v>
      </c>
      <c r="C144" s="49" t="s">
        <v>37</v>
      </c>
      <c r="D144" s="49" t="s">
        <v>40</v>
      </c>
      <c r="E144" s="49" t="s">
        <v>42</v>
      </c>
      <c r="F144" s="14" t="s">
        <v>105</v>
      </c>
      <c r="G144" s="20">
        <v>1642.2</v>
      </c>
      <c r="H144" s="20">
        <v>1642.2</v>
      </c>
    </row>
    <row r="145" spans="1:8" s="10" customFormat="1" ht="63.75" customHeight="1">
      <c r="A145" s="107">
        <v>758</v>
      </c>
      <c r="B145" s="82" t="s">
        <v>167</v>
      </c>
      <c r="C145" s="79"/>
      <c r="D145" s="79"/>
      <c r="E145" s="79"/>
      <c r="F145" s="79"/>
      <c r="G145" s="72">
        <f>SUM(G146+G158)</f>
        <v>74541.70000000001</v>
      </c>
      <c r="H145" s="72">
        <f>SUM(H146+H158)</f>
        <v>75810.3</v>
      </c>
    </row>
    <row r="146" spans="1:8" ht="18" customHeight="1">
      <c r="A146" s="108"/>
      <c r="B146" s="11" t="s">
        <v>13</v>
      </c>
      <c r="C146" s="12" t="s">
        <v>52</v>
      </c>
      <c r="D146" s="12"/>
      <c r="E146" s="12"/>
      <c r="F146" s="12"/>
      <c r="G146" s="23">
        <f>G147+G151</f>
        <v>16601.7</v>
      </c>
      <c r="H146" s="23">
        <f>H147+H151</f>
        <v>16658.8</v>
      </c>
    </row>
    <row r="147" spans="1:8" s="18" customFormat="1" ht="12.75">
      <c r="A147" s="108"/>
      <c r="B147" s="8" t="s">
        <v>14</v>
      </c>
      <c r="C147" s="13" t="s">
        <v>52</v>
      </c>
      <c r="D147" s="14" t="s">
        <v>38</v>
      </c>
      <c r="E147" s="14"/>
      <c r="F147" s="14"/>
      <c r="G147" s="19">
        <f>SUM(G148)</f>
        <v>15934.3</v>
      </c>
      <c r="H147" s="19">
        <f>SUM(H148)</f>
        <v>15943.4</v>
      </c>
    </row>
    <row r="148" spans="1:8" ht="25.5">
      <c r="A148" s="108"/>
      <c r="B148" s="8" t="s">
        <v>92</v>
      </c>
      <c r="C148" s="13" t="s">
        <v>52</v>
      </c>
      <c r="D148" s="13" t="s">
        <v>38</v>
      </c>
      <c r="E148" s="14" t="s">
        <v>57</v>
      </c>
      <c r="F148" s="13"/>
      <c r="G148" s="20">
        <f>SUM(G150)</f>
        <v>15934.3</v>
      </c>
      <c r="H148" s="20">
        <f>SUM(H150)</f>
        <v>15943.4</v>
      </c>
    </row>
    <row r="149" spans="1:8" ht="12.75">
      <c r="A149" s="108"/>
      <c r="B149" s="61" t="s">
        <v>129</v>
      </c>
      <c r="C149" s="13" t="s">
        <v>52</v>
      </c>
      <c r="D149" s="13" t="s">
        <v>38</v>
      </c>
      <c r="E149" s="13" t="s">
        <v>57</v>
      </c>
      <c r="F149" s="44" t="s">
        <v>130</v>
      </c>
      <c r="G149" s="20">
        <f>SUM(G150)</f>
        <v>15934.3</v>
      </c>
      <c r="H149" s="20">
        <f>SUM(H150)</f>
        <v>15943.4</v>
      </c>
    </row>
    <row r="150" spans="1:8" ht="51">
      <c r="A150" s="108"/>
      <c r="B150" s="61" t="s">
        <v>131</v>
      </c>
      <c r="C150" s="13" t="s">
        <v>52</v>
      </c>
      <c r="D150" s="13" t="s">
        <v>38</v>
      </c>
      <c r="E150" s="13" t="s">
        <v>57</v>
      </c>
      <c r="F150" s="44" t="s">
        <v>132</v>
      </c>
      <c r="G150" s="69">
        <v>15934.3</v>
      </c>
      <c r="H150" s="76">
        <v>15943.4</v>
      </c>
    </row>
    <row r="151" spans="1:8" ht="13.5" customHeight="1">
      <c r="A151" s="108"/>
      <c r="B151" s="8" t="s">
        <v>77</v>
      </c>
      <c r="C151" s="13" t="s">
        <v>52</v>
      </c>
      <c r="D151" s="14" t="s">
        <v>49</v>
      </c>
      <c r="E151" s="13"/>
      <c r="F151" s="14"/>
      <c r="G151" s="70">
        <f>G152+G155</f>
        <v>667.4</v>
      </c>
      <c r="H151" s="70">
        <f>H152+H155</f>
        <v>715.4000000000001</v>
      </c>
    </row>
    <row r="152" spans="1:8" ht="38.25">
      <c r="A152" s="108"/>
      <c r="B152" s="8" t="s">
        <v>153</v>
      </c>
      <c r="C152" s="13" t="s">
        <v>52</v>
      </c>
      <c r="D152" s="13" t="s">
        <v>49</v>
      </c>
      <c r="E152" s="44" t="s">
        <v>149</v>
      </c>
      <c r="F152" s="44"/>
      <c r="G152" s="70">
        <f>SUM(G154)</f>
        <v>66</v>
      </c>
      <c r="H152" s="70">
        <f>SUM(H154)</f>
        <v>69.2</v>
      </c>
    </row>
    <row r="153" spans="1:8" ht="12.75">
      <c r="A153" s="108"/>
      <c r="B153" s="61" t="s">
        <v>129</v>
      </c>
      <c r="C153" s="13" t="s">
        <v>52</v>
      </c>
      <c r="D153" s="13" t="s">
        <v>49</v>
      </c>
      <c r="E153" s="49" t="s">
        <v>149</v>
      </c>
      <c r="F153" s="44" t="s">
        <v>130</v>
      </c>
      <c r="G153" s="70">
        <f>SUM(G154)</f>
        <v>66</v>
      </c>
      <c r="H153" s="70">
        <f>SUM(H154)</f>
        <v>69.2</v>
      </c>
    </row>
    <row r="154" spans="1:8" ht="51">
      <c r="A154" s="108"/>
      <c r="B154" s="61" t="s">
        <v>131</v>
      </c>
      <c r="C154" s="13" t="s">
        <v>52</v>
      </c>
      <c r="D154" s="13" t="s">
        <v>49</v>
      </c>
      <c r="E154" s="13" t="s">
        <v>149</v>
      </c>
      <c r="F154" s="44" t="s">
        <v>132</v>
      </c>
      <c r="G154" s="70">
        <v>66</v>
      </c>
      <c r="H154" s="77">
        <v>69.2</v>
      </c>
    </row>
    <row r="155" spans="1:8" ht="38.25">
      <c r="A155" s="108"/>
      <c r="B155" s="8" t="s">
        <v>154</v>
      </c>
      <c r="C155" s="13" t="s">
        <v>52</v>
      </c>
      <c r="D155" s="13" t="s">
        <v>49</v>
      </c>
      <c r="E155" s="44" t="s">
        <v>150</v>
      </c>
      <c r="F155" s="44"/>
      <c r="G155" s="70">
        <f>SUM(G157)</f>
        <v>601.4</v>
      </c>
      <c r="H155" s="70">
        <f>SUM(H157)</f>
        <v>646.2</v>
      </c>
    </row>
    <row r="156" spans="1:8" ht="12.75">
      <c r="A156" s="108"/>
      <c r="B156" s="61" t="s">
        <v>129</v>
      </c>
      <c r="C156" s="13" t="s">
        <v>52</v>
      </c>
      <c r="D156" s="13" t="s">
        <v>49</v>
      </c>
      <c r="E156" s="49" t="s">
        <v>150</v>
      </c>
      <c r="F156" s="44" t="s">
        <v>130</v>
      </c>
      <c r="G156" s="70">
        <f>SUM(G157)</f>
        <v>601.4</v>
      </c>
      <c r="H156" s="70">
        <f>SUM(H157)</f>
        <v>646.2</v>
      </c>
    </row>
    <row r="157" spans="1:8" ht="51">
      <c r="A157" s="108"/>
      <c r="B157" s="61" t="s">
        <v>131</v>
      </c>
      <c r="C157" s="13" t="s">
        <v>52</v>
      </c>
      <c r="D157" s="13" t="s">
        <v>49</v>
      </c>
      <c r="E157" s="13" t="s">
        <v>150</v>
      </c>
      <c r="F157" s="44" t="s">
        <v>132</v>
      </c>
      <c r="G157" s="70">
        <v>601.4</v>
      </c>
      <c r="H157" s="77">
        <v>646.2</v>
      </c>
    </row>
    <row r="158" spans="1:8" s="18" customFormat="1" ht="18.75" customHeight="1">
      <c r="A158" s="108"/>
      <c r="B158" s="11" t="s">
        <v>29</v>
      </c>
      <c r="C158" s="12" t="s">
        <v>58</v>
      </c>
      <c r="D158" s="12"/>
      <c r="E158" s="12"/>
      <c r="F158" s="12"/>
      <c r="G158" s="71">
        <f>G159</f>
        <v>57940.00000000001</v>
      </c>
      <c r="H158" s="71">
        <f>H159</f>
        <v>59151.5</v>
      </c>
    </row>
    <row r="159" spans="1:8" ht="12.75">
      <c r="A159" s="108"/>
      <c r="B159" s="8" t="s">
        <v>16</v>
      </c>
      <c r="C159" s="14" t="s">
        <v>58</v>
      </c>
      <c r="D159" s="14" t="s">
        <v>37</v>
      </c>
      <c r="E159" s="14"/>
      <c r="F159" s="14"/>
      <c r="G159" s="72">
        <f>SUM(G160+G163+G188+G194+G204+G212+G218+G215)</f>
        <v>57940.00000000001</v>
      </c>
      <c r="H159" s="72">
        <f>SUM(H160+H163+H188+H194+H204+H212+H218+H215)</f>
        <v>59151.5</v>
      </c>
    </row>
    <row r="160" spans="1:8" ht="63.75" customHeight="1">
      <c r="A160" s="108"/>
      <c r="B160" s="47" t="s">
        <v>151</v>
      </c>
      <c r="C160" s="13" t="s">
        <v>58</v>
      </c>
      <c r="D160" s="13" t="s">
        <v>37</v>
      </c>
      <c r="E160" s="14" t="s">
        <v>88</v>
      </c>
      <c r="F160" s="13"/>
      <c r="G160" s="70">
        <f>SUM(G161)</f>
        <v>51</v>
      </c>
      <c r="H160" s="70">
        <f>SUM(H161)</f>
        <v>51</v>
      </c>
    </row>
    <row r="161" spans="1:8" ht="12.75">
      <c r="A161" s="108"/>
      <c r="B161" s="61" t="s">
        <v>129</v>
      </c>
      <c r="C161" s="49" t="s">
        <v>58</v>
      </c>
      <c r="D161" s="49" t="s">
        <v>37</v>
      </c>
      <c r="E161" s="49" t="s">
        <v>88</v>
      </c>
      <c r="F161" s="44" t="s">
        <v>130</v>
      </c>
      <c r="G161" s="70">
        <f>SUM(G162:G162)</f>
        <v>51</v>
      </c>
      <c r="H161" s="70">
        <f>SUM(H162:H162)</f>
        <v>51</v>
      </c>
    </row>
    <row r="162" spans="1:8" ht="25.5">
      <c r="A162" s="108"/>
      <c r="B162" s="61" t="s">
        <v>133</v>
      </c>
      <c r="C162" s="49" t="s">
        <v>58</v>
      </c>
      <c r="D162" s="49" t="s">
        <v>37</v>
      </c>
      <c r="E162" s="49" t="s">
        <v>88</v>
      </c>
      <c r="F162" s="44" t="s">
        <v>134</v>
      </c>
      <c r="G162" s="70">
        <v>51</v>
      </c>
      <c r="H162" s="70">
        <v>51</v>
      </c>
    </row>
    <row r="163" spans="1:8" ht="25.5">
      <c r="A163" s="108"/>
      <c r="B163" s="8" t="s">
        <v>74</v>
      </c>
      <c r="C163" s="49" t="s">
        <v>58</v>
      </c>
      <c r="D163" s="49" t="s">
        <v>37</v>
      </c>
      <c r="E163" s="44" t="s">
        <v>66</v>
      </c>
      <c r="F163" s="49"/>
      <c r="G163" s="70">
        <f>SUM(G164+G172+G180)</f>
        <v>29355.100000000002</v>
      </c>
      <c r="H163" s="70">
        <f>SUM(H164+H172+H180)</f>
        <v>29983.5</v>
      </c>
    </row>
    <row r="164" spans="1:8" ht="12.75">
      <c r="A164" s="108"/>
      <c r="B164" s="61" t="s">
        <v>129</v>
      </c>
      <c r="C164" s="57" t="s">
        <v>58</v>
      </c>
      <c r="D164" s="57" t="s">
        <v>37</v>
      </c>
      <c r="E164" s="57" t="s">
        <v>66</v>
      </c>
      <c r="F164" s="44" t="s">
        <v>130</v>
      </c>
      <c r="G164" s="70">
        <f>SUM(G165)</f>
        <v>24752.4</v>
      </c>
      <c r="H164" s="70">
        <f>SUM(H165)</f>
        <v>25353</v>
      </c>
    </row>
    <row r="165" spans="1:8" ht="51">
      <c r="A165" s="108"/>
      <c r="B165" s="61" t="s">
        <v>131</v>
      </c>
      <c r="C165" s="58" t="s">
        <v>58</v>
      </c>
      <c r="D165" s="58" t="s">
        <v>37</v>
      </c>
      <c r="E165" s="58" t="s">
        <v>66</v>
      </c>
      <c r="F165" s="44" t="s">
        <v>132</v>
      </c>
      <c r="G165" s="70">
        <f>SUM(G167:G171)</f>
        <v>24752.4</v>
      </c>
      <c r="H165" s="70">
        <f>SUM(H167:H171)</f>
        <v>25353</v>
      </c>
    </row>
    <row r="166" spans="1:8" ht="12.75">
      <c r="A166" s="108"/>
      <c r="B166" s="31" t="s">
        <v>75</v>
      </c>
      <c r="C166" s="32"/>
      <c r="D166" s="32"/>
      <c r="E166" s="32"/>
      <c r="F166" s="32"/>
      <c r="G166" s="73"/>
      <c r="H166" s="77"/>
    </row>
    <row r="167" spans="1:8" ht="25.5">
      <c r="A167" s="108"/>
      <c r="B167" s="55" t="s">
        <v>159</v>
      </c>
      <c r="C167" s="32" t="s">
        <v>58</v>
      </c>
      <c r="D167" s="32" t="s">
        <v>37</v>
      </c>
      <c r="E167" s="32" t="s">
        <v>66</v>
      </c>
      <c r="F167" s="39" t="s">
        <v>132</v>
      </c>
      <c r="G167" s="73">
        <v>4257.5</v>
      </c>
      <c r="H167" s="78">
        <v>4376</v>
      </c>
    </row>
    <row r="168" spans="1:8" ht="38.25">
      <c r="A168" s="108"/>
      <c r="B168" s="54" t="s">
        <v>160</v>
      </c>
      <c r="C168" s="42" t="s">
        <v>58</v>
      </c>
      <c r="D168" s="42" t="s">
        <v>37</v>
      </c>
      <c r="E168" s="42" t="s">
        <v>66</v>
      </c>
      <c r="F168" s="43" t="s">
        <v>132</v>
      </c>
      <c r="G168" s="74">
        <v>1719.7</v>
      </c>
      <c r="H168" s="78">
        <v>1731.5</v>
      </c>
    </row>
    <row r="169" spans="1:8" ht="29.25" customHeight="1">
      <c r="A169" s="108"/>
      <c r="B169" s="55" t="s">
        <v>161</v>
      </c>
      <c r="C169" s="32" t="s">
        <v>58</v>
      </c>
      <c r="D169" s="32" t="s">
        <v>37</v>
      </c>
      <c r="E169" s="32" t="s">
        <v>66</v>
      </c>
      <c r="F169" s="39" t="s">
        <v>132</v>
      </c>
      <c r="G169" s="73">
        <v>2355.1</v>
      </c>
      <c r="H169" s="78">
        <v>2372</v>
      </c>
    </row>
    <row r="170" spans="1:8" ht="29.25" customHeight="1">
      <c r="A170" s="108"/>
      <c r="B170" s="55" t="s">
        <v>162</v>
      </c>
      <c r="C170" s="32" t="s">
        <v>58</v>
      </c>
      <c r="D170" s="32" t="s">
        <v>37</v>
      </c>
      <c r="E170" s="32" t="s">
        <v>66</v>
      </c>
      <c r="F170" s="39" t="s">
        <v>132</v>
      </c>
      <c r="G170" s="73">
        <v>5551.6</v>
      </c>
      <c r="H170" s="75">
        <v>5654.5</v>
      </c>
    </row>
    <row r="171" spans="1:8" ht="25.5">
      <c r="A171" s="108"/>
      <c r="B171" s="55" t="s">
        <v>163</v>
      </c>
      <c r="C171" s="32" t="s">
        <v>58</v>
      </c>
      <c r="D171" s="32" t="s">
        <v>37</v>
      </c>
      <c r="E171" s="32" t="s">
        <v>66</v>
      </c>
      <c r="F171" s="39" t="s">
        <v>132</v>
      </c>
      <c r="G171" s="73">
        <v>10868.5</v>
      </c>
      <c r="H171" s="78">
        <v>11219</v>
      </c>
    </row>
    <row r="172" spans="1:8" s="41" customFormat="1" ht="25.5">
      <c r="A172" s="108"/>
      <c r="B172" s="60" t="s">
        <v>112</v>
      </c>
      <c r="C172" s="49" t="s">
        <v>58</v>
      </c>
      <c r="D172" s="49" t="s">
        <v>37</v>
      </c>
      <c r="E172" s="49" t="s">
        <v>66</v>
      </c>
      <c r="F172" s="44" t="s">
        <v>113</v>
      </c>
      <c r="G172" s="69">
        <f>SUM(G173+G177)</f>
        <v>4114.3</v>
      </c>
      <c r="H172" s="69">
        <f>SUM(H173+H177)</f>
        <v>4114.4</v>
      </c>
    </row>
    <row r="173" spans="1:8" s="41" customFormat="1" ht="12.75">
      <c r="A173" s="108"/>
      <c r="B173" s="60" t="s">
        <v>104</v>
      </c>
      <c r="C173" s="49" t="s">
        <v>58</v>
      </c>
      <c r="D173" s="49" t="s">
        <v>37</v>
      </c>
      <c r="E173" s="49" t="s">
        <v>66</v>
      </c>
      <c r="F173" s="44" t="s">
        <v>114</v>
      </c>
      <c r="G173" s="69">
        <f>SUM(G175:G176)</f>
        <v>4112</v>
      </c>
      <c r="H173" s="69">
        <f>SUM(H175:H176)</f>
        <v>4112</v>
      </c>
    </row>
    <row r="174" spans="1:8" ht="12.75">
      <c r="A174" s="108"/>
      <c r="B174" s="31" t="s">
        <v>75</v>
      </c>
      <c r="C174" s="39"/>
      <c r="D174" s="39"/>
      <c r="E174" s="39"/>
      <c r="F174" s="44"/>
      <c r="G174" s="75"/>
      <c r="H174" s="77"/>
    </row>
    <row r="175" spans="1:8" ht="63.75">
      <c r="A175" s="108"/>
      <c r="B175" s="54" t="s">
        <v>167</v>
      </c>
      <c r="C175" s="39" t="s">
        <v>58</v>
      </c>
      <c r="D175" s="39" t="s">
        <v>37</v>
      </c>
      <c r="E175" s="39" t="s">
        <v>66</v>
      </c>
      <c r="F175" s="39" t="s">
        <v>114</v>
      </c>
      <c r="G175" s="75">
        <v>3636.2</v>
      </c>
      <c r="H175" s="78">
        <v>3636.2</v>
      </c>
    </row>
    <row r="176" spans="1:8" ht="38.25">
      <c r="A176" s="108"/>
      <c r="B176" s="55" t="s">
        <v>76</v>
      </c>
      <c r="C176" s="39" t="s">
        <v>58</v>
      </c>
      <c r="D176" s="39" t="s">
        <v>37</v>
      </c>
      <c r="E176" s="39" t="s">
        <v>66</v>
      </c>
      <c r="F176" s="39" t="s">
        <v>114</v>
      </c>
      <c r="G176" s="75">
        <v>475.8</v>
      </c>
      <c r="H176" s="78">
        <v>475.8</v>
      </c>
    </row>
    <row r="177" spans="1:8" s="41" customFormat="1" ht="25.5">
      <c r="A177" s="108"/>
      <c r="B177" s="60" t="s">
        <v>116</v>
      </c>
      <c r="C177" s="49" t="s">
        <v>58</v>
      </c>
      <c r="D177" s="49" t="s">
        <v>37</v>
      </c>
      <c r="E177" s="49" t="s">
        <v>66</v>
      </c>
      <c r="F177" s="44" t="s">
        <v>115</v>
      </c>
      <c r="G177" s="69">
        <f>SUM(G179)</f>
        <v>2.3</v>
      </c>
      <c r="H177" s="69">
        <f>SUM(H179)</f>
        <v>2.4</v>
      </c>
    </row>
    <row r="178" spans="1:8" ht="12.75">
      <c r="A178" s="108"/>
      <c r="B178" s="31" t="s">
        <v>75</v>
      </c>
      <c r="C178" s="38"/>
      <c r="D178" s="38"/>
      <c r="E178" s="38"/>
      <c r="F178" s="37"/>
      <c r="G178" s="73"/>
      <c r="H178" s="77"/>
    </row>
    <row r="179" spans="1:8" ht="63.75">
      <c r="A179" s="108"/>
      <c r="B179" s="54" t="s">
        <v>167</v>
      </c>
      <c r="C179" s="32" t="s">
        <v>58</v>
      </c>
      <c r="D179" s="32" t="s">
        <v>37</v>
      </c>
      <c r="E179" s="32" t="s">
        <v>66</v>
      </c>
      <c r="F179" s="39" t="s">
        <v>115</v>
      </c>
      <c r="G179" s="73">
        <v>2.3</v>
      </c>
      <c r="H179" s="78">
        <v>2.4</v>
      </c>
    </row>
    <row r="180" spans="1:8" s="41" customFormat="1" ht="25.5">
      <c r="A180" s="108"/>
      <c r="B180" s="60" t="s">
        <v>106</v>
      </c>
      <c r="C180" s="49" t="s">
        <v>58</v>
      </c>
      <c r="D180" s="49" t="s">
        <v>37</v>
      </c>
      <c r="E180" s="49" t="s">
        <v>66</v>
      </c>
      <c r="F180" s="44" t="s">
        <v>107</v>
      </c>
      <c r="G180" s="69">
        <f>SUM(G181+G184)</f>
        <v>488.4</v>
      </c>
      <c r="H180" s="69">
        <f>SUM(H181+H184)</f>
        <v>516.1</v>
      </c>
    </row>
    <row r="181" spans="1:8" s="41" customFormat="1" ht="38.25">
      <c r="A181" s="108"/>
      <c r="B181" s="60" t="s">
        <v>108</v>
      </c>
      <c r="C181" s="49" t="s">
        <v>58</v>
      </c>
      <c r="D181" s="49" t="s">
        <v>37</v>
      </c>
      <c r="E181" s="49" t="s">
        <v>66</v>
      </c>
      <c r="F181" s="44" t="s">
        <v>109</v>
      </c>
      <c r="G181" s="69">
        <f>SUM(G183)</f>
        <v>109.9</v>
      </c>
      <c r="H181" s="69">
        <f>SUM(H183)</f>
        <v>115.6</v>
      </c>
    </row>
    <row r="182" spans="1:8" ht="12.75">
      <c r="A182" s="108"/>
      <c r="B182" s="31" t="s">
        <v>75</v>
      </c>
      <c r="C182" s="39"/>
      <c r="D182" s="39"/>
      <c r="E182" s="39"/>
      <c r="F182" s="44"/>
      <c r="G182" s="73"/>
      <c r="H182" s="77"/>
    </row>
    <row r="183" spans="1:8" ht="63.75">
      <c r="A183" s="108"/>
      <c r="B183" s="54" t="s">
        <v>167</v>
      </c>
      <c r="C183" s="39" t="s">
        <v>58</v>
      </c>
      <c r="D183" s="39" t="s">
        <v>37</v>
      </c>
      <c r="E183" s="39" t="s">
        <v>66</v>
      </c>
      <c r="F183" s="39" t="s">
        <v>109</v>
      </c>
      <c r="G183" s="73">
        <v>109.9</v>
      </c>
      <c r="H183" s="75">
        <v>115.6</v>
      </c>
    </row>
    <row r="184" spans="1:8" s="41" customFormat="1" ht="25.5">
      <c r="A184" s="108"/>
      <c r="B184" s="60" t="s">
        <v>110</v>
      </c>
      <c r="C184" s="49" t="s">
        <v>58</v>
      </c>
      <c r="D184" s="49" t="s">
        <v>37</v>
      </c>
      <c r="E184" s="49" t="s">
        <v>66</v>
      </c>
      <c r="F184" s="44" t="s">
        <v>111</v>
      </c>
      <c r="G184" s="69">
        <f>SUM(G186+G187)</f>
        <v>378.5</v>
      </c>
      <c r="H184" s="69">
        <f>SUM(H186+H187)</f>
        <v>400.5</v>
      </c>
    </row>
    <row r="185" spans="1:8" ht="12.75">
      <c r="A185" s="108"/>
      <c r="B185" s="31" t="s">
        <v>75</v>
      </c>
      <c r="C185" s="38"/>
      <c r="D185" s="38"/>
      <c r="E185" s="38"/>
      <c r="F185" s="37"/>
      <c r="G185" s="73"/>
      <c r="H185" s="77"/>
    </row>
    <row r="186" spans="1:8" ht="63.75">
      <c r="A186" s="108"/>
      <c r="B186" s="54" t="s">
        <v>167</v>
      </c>
      <c r="C186" s="32" t="s">
        <v>58</v>
      </c>
      <c r="D186" s="32" t="s">
        <v>37</v>
      </c>
      <c r="E186" s="32" t="s">
        <v>66</v>
      </c>
      <c r="F186" s="32" t="s">
        <v>111</v>
      </c>
      <c r="G186" s="75">
        <v>357.9</v>
      </c>
      <c r="H186" s="78">
        <v>378.9</v>
      </c>
    </row>
    <row r="187" spans="1:8" ht="38.25">
      <c r="A187" s="108"/>
      <c r="B187" s="55" t="s">
        <v>76</v>
      </c>
      <c r="C187" s="32" t="s">
        <v>58</v>
      </c>
      <c r="D187" s="32" t="s">
        <v>37</v>
      </c>
      <c r="E187" s="32" t="s">
        <v>66</v>
      </c>
      <c r="F187" s="39" t="s">
        <v>111</v>
      </c>
      <c r="G187" s="73">
        <v>20.6</v>
      </c>
      <c r="H187" s="78">
        <v>21.6</v>
      </c>
    </row>
    <row r="188" spans="1:8" ht="12.75">
      <c r="A188" s="108"/>
      <c r="B188" s="8" t="s">
        <v>17</v>
      </c>
      <c r="C188" s="13" t="s">
        <v>58</v>
      </c>
      <c r="D188" s="13" t="s">
        <v>37</v>
      </c>
      <c r="E188" s="14" t="s">
        <v>65</v>
      </c>
      <c r="F188" s="13"/>
      <c r="G188" s="70">
        <f>SUM(G189)</f>
        <v>9563.3</v>
      </c>
      <c r="H188" s="70">
        <f>SUM(H189)</f>
        <v>9772.4</v>
      </c>
    </row>
    <row r="189" spans="1:8" ht="12.75">
      <c r="A189" s="108"/>
      <c r="B189" s="61" t="s">
        <v>129</v>
      </c>
      <c r="C189" s="57" t="s">
        <v>58</v>
      </c>
      <c r="D189" s="57" t="s">
        <v>37</v>
      </c>
      <c r="E189" s="57" t="s">
        <v>65</v>
      </c>
      <c r="F189" s="44" t="s">
        <v>130</v>
      </c>
      <c r="G189" s="73">
        <f>SUM(G190)</f>
        <v>9563.3</v>
      </c>
      <c r="H189" s="73">
        <f>SUM(H190)</f>
        <v>9772.4</v>
      </c>
    </row>
    <row r="190" spans="1:8" ht="51">
      <c r="A190" s="108"/>
      <c r="B190" s="61" t="s">
        <v>131</v>
      </c>
      <c r="C190" s="58" t="s">
        <v>58</v>
      </c>
      <c r="D190" s="58" t="s">
        <v>37</v>
      </c>
      <c r="E190" s="58" t="s">
        <v>65</v>
      </c>
      <c r="F190" s="44" t="s">
        <v>132</v>
      </c>
      <c r="G190" s="73">
        <f>SUM(G192:G193)</f>
        <v>9563.3</v>
      </c>
      <c r="H190" s="73">
        <f>SUM(H192:H193)</f>
        <v>9772.4</v>
      </c>
    </row>
    <row r="191" spans="1:8" ht="12.75">
      <c r="A191" s="108"/>
      <c r="B191" s="31" t="s">
        <v>75</v>
      </c>
      <c r="C191" s="32"/>
      <c r="D191" s="32"/>
      <c r="E191" s="32"/>
      <c r="F191" s="32"/>
      <c r="G191" s="73"/>
      <c r="H191" s="77"/>
    </row>
    <row r="192" spans="1:8" ht="38.25">
      <c r="A192" s="108"/>
      <c r="B192" s="55" t="s">
        <v>164</v>
      </c>
      <c r="C192" s="32" t="s">
        <v>58</v>
      </c>
      <c r="D192" s="32" t="s">
        <v>37</v>
      </c>
      <c r="E192" s="32" t="s">
        <v>65</v>
      </c>
      <c r="F192" s="32" t="s">
        <v>132</v>
      </c>
      <c r="G192" s="73">
        <v>6011.6</v>
      </c>
      <c r="H192" s="78">
        <v>6144.7</v>
      </c>
    </row>
    <row r="193" spans="1:8" ht="38.25">
      <c r="A193" s="108"/>
      <c r="B193" s="55" t="s">
        <v>165</v>
      </c>
      <c r="C193" s="32" t="s">
        <v>58</v>
      </c>
      <c r="D193" s="32" t="s">
        <v>37</v>
      </c>
      <c r="E193" s="32" t="s">
        <v>65</v>
      </c>
      <c r="F193" s="32" t="s">
        <v>132</v>
      </c>
      <c r="G193" s="73">
        <v>3551.7</v>
      </c>
      <c r="H193" s="78">
        <v>3627.7</v>
      </c>
    </row>
    <row r="194" spans="1:8" ht="14.25" customHeight="1">
      <c r="A194" s="108"/>
      <c r="B194" s="10" t="s">
        <v>93</v>
      </c>
      <c r="C194" s="13" t="s">
        <v>58</v>
      </c>
      <c r="D194" s="13" t="s">
        <v>37</v>
      </c>
      <c r="E194" s="14" t="s">
        <v>64</v>
      </c>
      <c r="F194" s="13"/>
      <c r="G194" s="70">
        <f>SUM(G195)</f>
        <v>11222.2</v>
      </c>
      <c r="H194" s="70">
        <f>SUM(H195)</f>
        <v>11417.8</v>
      </c>
    </row>
    <row r="195" spans="1:8" s="10" customFormat="1" ht="12.75">
      <c r="A195" s="108"/>
      <c r="B195" s="61" t="s">
        <v>129</v>
      </c>
      <c r="C195" s="57" t="s">
        <v>58</v>
      </c>
      <c r="D195" s="57" t="s">
        <v>37</v>
      </c>
      <c r="E195" s="57" t="s">
        <v>64</v>
      </c>
      <c r="F195" s="44" t="s">
        <v>130</v>
      </c>
      <c r="G195" s="69">
        <f>SUM(G196+G199)</f>
        <v>11222.2</v>
      </c>
      <c r="H195" s="69">
        <f>SUM(H196+H199)</f>
        <v>11417.8</v>
      </c>
    </row>
    <row r="196" spans="1:8" s="10" customFormat="1" ht="51">
      <c r="A196" s="108"/>
      <c r="B196" s="61" t="s">
        <v>131</v>
      </c>
      <c r="C196" s="58" t="s">
        <v>58</v>
      </c>
      <c r="D196" s="58" t="s">
        <v>37</v>
      </c>
      <c r="E196" s="58" t="s">
        <v>64</v>
      </c>
      <c r="F196" s="44" t="s">
        <v>132</v>
      </c>
      <c r="G196" s="69">
        <f>SUM(G198)</f>
        <v>10807.6</v>
      </c>
      <c r="H196" s="69">
        <f>SUM(H198)</f>
        <v>10982.9</v>
      </c>
    </row>
    <row r="197" spans="1:8" s="10" customFormat="1" ht="12.75">
      <c r="A197" s="108"/>
      <c r="B197" s="31" t="s">
        <v>75</v>
      </c>
      <c r="C197" s="49"/>
      <c r="D197" s="49"/>
      <c r="E197" s="49"/>
      <c r="F197" s="44"/>
      <c r="G197" s="73"/>
      <c r="H197" s="79"/>
    </row>
    <row r="198" spans="1:8" s="10" customFormat="1" ht="38.25">
      <c r="A198" s="108"/>
      <c r="B198" s="54" t="s">
        <v>166</v>
      </c>
      <c r="C198" s="39" t="s">
        <v>58</v>
      </c>
      <c r="D198" s="39" t="s">
        <v>37</v>
      </c>
      <c r="E198" s="39" t="s">
        <v>64</v>
      </c>
      <c r="F198" s="39" t="s">
        <v>132</v>
      </c>
      <c r="G198" s="73">
        <v>10807.6</v>
      </c>
      <c r="H198" s="78">
        <v>10982.9</v>
      </c>
    </row>
    <row r="199" spans="1:8" s="10" customFormat="1" ht="27.75" customHeight="1">
      <c r="A199" s="108"/>
      <c r="B199" s="61" t="s">
        <v>133</v>
      </c>
      <c r="C199" s="58" t="s">
        <v>58</v>
      </c>
      <c r="D199" s="58" t="s">
        <v>37</v>
      </c>
      <c r="E199" s="58" t="s">
        <v>64</v>
      </c>
      <c r="F199" s="44" t="s">
        <v>134</v>
      </c>
      <c r="G199" s="69">
        <f>SUM(G201)</f>
        <v>414.6</v>
      </c>
      <c r="H199" s="69">
        <f>SUM(H201)</f>
        <v>434.9</v>
      </c>
    </row>
    <row r="200" spans="1:8" s="10" customFormat="1" ht="12.75">
      <c r="A200" s="108"/>
      <c r="B200" s="55" t="s">
        <v>75</v>
      </c>
      <c r="C200" s="13"/>
      <c r="D200" s="13"/>
      <c r="E200" s="13"/>
      <c r="F200" s="14"/>
      <c r="G200" s="73"/>
      <c r="H200" s="79"/>
    </row>
    <row r="201" spans="1:8" s="10" customFormat="1" ht="38.25">
      <c r="A201" s="108"/>
      <c r="B201" s="54" t="s">
        <v>166</v>
      </c>
      <c r="C201" s="32" t="s">
        <v>58</v>
      </c>
      <c r="D201" s="32" t="s">
        <v>37</v>
      </c>
      <c r="E201" s="32" t="s">
        <v>64</v>
      </c>
      <c r="F201" s="32" t="s">
        <v>134</v>
      </c>
      <c r="G201" s="73">
        <v>414.6</v>
      </c>
      <c r="H201" s="85">
        <v>434.9</v>
      </c>
    </row>
    <row r="202" spans="1:8" s="10" customFormat="1" ht="12.75">
      <c r="A202" s="108"/>
      <c r="B202" s="55" t="s">
        <v>75</v>
      </c>
      <c r="C202" s="32"/>
      <c r="D202" s="32"/>
      <c r="E202" s="32"/>
      <c r="F202" s="32"/>
      <c r="G202" s="73"/>
      <c r="H202" s="85"/>
    </row>
    <row r="203" spans="1:8" s="10" customFormat="1" ht="89.25">
      <c r="A203" s="108"/>
      <c r="B203" s="54" t="s">
        <v>201</v>
      </c>
      <c r="C203" s="32" t="s">
        <v>58</v>
      </c>
      <c r="D203" s="32" t="s">
        <v>37</v>
      </c>
      <c r="E203" s="32" t="s">
        <v>64</v>
      </c>
      <c r="F203" s="32" t="s">
        <v>134</v>
      </c>
      <c r="G203" s="73">
        <v>0</v>
      </c>
      <c r="H203" s="85">
        <v>12.7</v>
      </c>
    </row>
    <row r="204" spans="1:8" ht="40.5" customHeight="1">
      <c r="A204" s="108"/>
      <c r="B204" s="35" t="s">
        <v>94</v>
      </c>
      <c r="C204" s="13" t="s">
        <v>58</v>
      </c>
      <c r="D204" s="13" t="s">
        <v>37</v>
      </c>
      <c r="E204" s="14" t="s">
        <v>63</v>
      </c>
      <c r="F204" s="13"/>
      <c r="G204" s="70">
        <f>SUM(G205)</f>
        <v>5636.400000000001</v>
      </c>
      <c r="H204" s="70">
        <f>SUM(H205)</f>
        <v>5696.3</v>
      </c>
    </row>
    <row r="205" spans="1:8" ht="12.75">
      <c r="A205" s="108"/>
      <c r="B205" s="61" t="s">
        <v>129</v>
      </c>
      <c r="C205" s="57" t="s">
        <v>58</v>
      </c>
      <c r="D205" s="57" t="s">
        <v>37</v>
      </c>
      <c r="E205" s="57" t="s">
        <v>63</v>
      </c>
      <c r="F205" s="44" t="s">
        <v>130</v>
      </c>
      <c r="G205" s="69">
        <f>SUM(G206+G209)</f>
        <v>5636.400000000001</v>
      </c>
      <c r="H205" s="69">
        <f>SUM(H206+H209)</f>
        <v>5696.3</v>
      </c>
    </row>
    <row r="206" spans="1:8" ht="51">
      <c r="A206" s="108"/>
      <c r="B206" s="61" t="s">
        <v>131</v>
      </c>
      <c r="C206" s="58" t="s">
        <v>58</v>
      </c>
      <c r="D206" s="58" t="s">
        <v>37</v>
      </c>
      <c r="E206" s="58" t="s">
        <v>63</v>
      </c>
      <c r="F206" s="44" t="s">
        <v>132</v>
      </c>
      <c r="G206" s="69">
        <f>SUM(G208)</f>
        <v>5553.8</v>
      </c>
      <c r="H206" s="69">
        <f>SUM(H208)</f>
        <v>5609.7</v>
      </c>
    </row>
    <row r="207" spans="1:8" ht="12.75">
      <c r="A207" s="108"/>
      <c r="B207" s="31" t="s">
        <v>75</v>
      </c>
      <c r="C207" s="49"/>
      <c r="D207" s="49"/>
      <c r="E207" s="49"/>
      <c r="F207" s="44"/>
      <c r="G207" s="73"/>
      <c r="H207" s="77"/>
    </row>
    <row r="208" spans="1:8" ht="12.75">
      <c r="A208" s="108"/>
      <c r="B208" s="55" t="s">
        <v>101</v>
      </c>
      <c r="C208" s="39" t="s">
        <v>58</v>
      </c>
      <c r="D208" s="39" t="s">
        <v>37</v>
      </c>
      <c r="E208" s="39" t="s">
        <v>63</v>
      </c>
      <c r="F208" s="39" t="s">
        <v>132</v>
      </c>
      <c r="G208" s="73">
        <v>5553.8</v>
      </c>
      <c r="H208" s="78">
        <v>5609.7</v>
      </c>
    </row>
    <row r="209" spans="1:8" ht="25.5">
      <c r="A209" s="108"/>
      <c r="B209" s="61" t="s">
        <v>133</v>
      </c>
      <c r="C209" s="58" t="s">
        <v>58</v>
      </c>
      <c r="D209" s="58" t="s">
        <v>37</v>
      </c>
      <c r="E209" s="58" t="s">
        <v>63</v>
      </c>
      <c r="F209" s="44" t="s">
        <v>134</v>
      </c>
      <c r="G209" s="73">
        <f>SUM(G211)</f>
        <v>82.6</v>
      </c>
      <c r="H209" s="73">
        <f>SUM(H211)</f>
        <v>86.6</v>
      </c>
    </row>
    <row r="210" spans="1:8" ht="12.75">
      <c r="A210" s="108"/>
      <c r="B210" s="55" t="s">
        <v>75</v>
      </c>
      <c r="C210" s="13"/>
      <c r="D210" s="13"/>
      <c r="E210" s="13"/>
      <c r="F210" s="37"/>
      <c r="G210" s="73"/>
      <c r="H210" s="77"/>
    </row>
    <row r="211" spans="1:8" ht="12.75">
      <c r="A211" s="108"/>
      <c r="B211" s="55" t="s">
        <v>101</v>
      </c>
      <c r="C211" s="32" t="s">
        <v>58</v>
      </c>
      <c r="D211" s="32" t="s">
        <v>37</v>
      </c>
      <c r="E211" s="32" t="s">
        <v>63</v>
      </c>
      <c r="F211" s="39" t="s">
        <v>134</v>
      </c>
      <c r="G211" s="73">
        <v>82.6</v>
      </c>
      <c r="H211" s="78">
        <v>86.6</v>
      </c>
    </row>
    <row r="212" spans="1:8" ht="24.75" customHeight="1">
      <c r="A212" s="108"/>
      <c r="B212" s="8" t="s">
        <v>78</v>
      </c>
      <c r="C212" s="13" t="s">
        <v>58</v>
      </c>
      <c r="D212" s="13" t="s">
        <v>37</v>
      </c>
      <c r="E212" s="14" t="s">
        <v>62</v>
      </c>
      <c r="F212" s="13"/>
      <c r="G212" s="70">
        <f>SUM(G213)</f>
        <v>1062</v>
      </c>
      <c r="H212" s="70">
        <f>SUM(H213)</f>
        <v>1114</v>
      </c>
    </row>
    <row r="213" spans="1:8" ht="25.5">
      <c r="A213" s="108"/>
      <c r="B213" s="62" t="s">
        <v>106</v>
      </c>
      <c r="C213" s="49" t="s">
        <v>58</v>
      </c>
      <c r="D213" s="49" t="s">
        <v>37</v>
      </c>
      <c r="E213" s="49" t="s">
        <v>62</v>
      </c>
      <c r="F213" s="44" t="s">
        <v>107</v>
      </c>
      <c r="G213" s="70">
        <f>SUM(G214)</f>
        <v>1062</v>
      </c>
      <c r="H213" s="70">
        <f>SUM(H214)</f>
        <v>1114</v>
      </c>
    </row>
    <row r="214" spans="1:8" ht="25.5">
      <c r="A214" s="108"/>
      <c r="B214" s="62" t="s">
        <v>110</v>
      </c>
      <c r="C214" s="49" t="s">
        <v>58</v>
      </c>
      <c r="D214" s="49" t="s">
        <v>37</v>
      </c>
      <c r="E214" s="49" t="s">
        <v>62</v>
      </c>
      <c r="F214" s="44" t="s">
        <v>111</v>
      </c>
      <c r="G214" s="70">
        <v>1062</v>
      </c>
      <c r="H214" s="70">
        <v>1114</v>
      </c>
    </row>
    <row r="215" spans="1:8" ht="89.25">
      <c r="A215" s="108"/>
      <c r="B215" s="8" t="s">
        <v>202</v>
      </c>
      <c r="C215" s="13" t="s">
        <v>58</v>
      </c>
      <c r="D215" s="13" t="s">
        <v>37</v>
      </c>
      <c r="E215" s="64" t="s">
        <v>203</v>
      </c>
      <c r="F215" s="13"/>
      <c r="G215" s="70">
        <f>SUM(G216)</f>
        <v>0</v>
      </c>
      <c r="H215" s="70">
        <f>SUM(H216)</f>
        <v>15</v>
      </c>
    </row>
    <row r="216" spans="1:8" ht="12.75">
      <c r="A216" s="108"/>
      <c r="B216" s="63" t="s">
        <v>129</v>
      </c>
      <c r="C216" s="49" t="s">
        <v>58</v>
      </c>
      <c r="D216" s="49" t="s">
        <v>37</v>
      </c>
      <c r="E216" s="49" t="s">
        <v>203</v>
      </c>
      <c r="F216" s="44" t="s">
        <v>130</v>
      </c>
      <c r="G216" s="70">
        <f>SUM(G217)</f>
        <v>0</v>
      </c>
      <c r="H216" s="70">
        <f>SUM(H217)</f>
        <v>15</v>
      </c>
    </row>
    <row r="217" spans="1:8" ht="25.5">
      <c r="A217" s="108"/>
      <c r="B217" s="63" t="s">
        <v>133</v>
      </c>
      <c r="C217" s="49" t="s">
        <v>58</v>
      </c>
      <c r="D217" s="49" t="s">
        <v>37</v>
      </c>
      <c r="E217" s="49" t="s">
        <v>203</v>
      </c>
      <c r="F217" s="44" t="s">
        <v>134</v>
      </c>
      <c r="G217" s="70">
        <v>0</v>
      </c>
      <c r="H217" s="70">
        <v>15</v>
      </c>
    </row>
    <row r="218" spans="1:8" ht="51">
      <c r="A218" s="108"/>
      <c r="B218" s="8" t="s">
        <v>156</v>
      </c>
      <c r="C218" s="13" t="s">
        <v>58</v>
      </c>
      <c r="D218" s="13" t="s">
        <v>37</v>
      </c>
      <c r="E218" s="64" t="s">
        <v>152</v>
      </c>
      <c r="F218" s="13"/>
      <c r="G218" s="70">
        <f>SUM(G219)</f>
        <v>1050</v>
      </c>
      <c r="H218" s="70">
        <f>SUM(H219)</f>
        <v>1101.5</v>
      </c>
    </row>
    <row r="219" spans="1:8" ht="12.75">
      <c r="A219" s="108"/>
      <c r="B219" s="63" t="s">
        <v>129</v>
      </c>
      <c r="C219" s="49" t="s">
        <v>58</v>
      </c>
      <c r="D219" s="49" t="s">
        <v>37</v>
      </c>
      <c r="E219" s="49" t="s">
        <v>152</v>
      </c>
      <c r="F219" s="44" t="s">
        <v>130</v>
      </c>
      <c r="G219" s="70">
        <f>SUM(G220)</f>
        <v>1050</v>
      </c>
      <c r="H219" s="70">
        <f>SUM(H220)</f>
        <v>1101.5</v>
      </c>
    </row>
    <row r="220" spans="1:8" ht="51">
      <c r="A220" s="108"/>
      <c r="B220" s="63" t="s">
        <v>131</v>
      </c>
      <c r="C220" s="49" t="s">
        <v>58</v>
      </c>
      <c r="D220" s="49" t="s">
        <v>37</v>
      </c>
      <c r="E220" s="49" t="s">
        <v>152</v>
      </c>
      <c r="F220" s="44" t="s">
        <v>132</v>
      </c>
      <c r="G220" s="70">
        <v>1050</v>
      </c>
      <c r="H220" s="77">
        <v>1101.5</v>
      </c>
    </row>
    <row r="221" spans="1:8" ht="51">
      <c r="A221" s="104">
        <v>767</v>
      </c>
      <c r="B221" s="82" t="s">
        <v>178</v>
      </c>
      <c r="C221" s="77"/>
      <c r="D221" s="77"/>
      <c r="E221" s="77"/>
      <c r="F221" s="77"/>
      <c r="G221" s="72">
        <f>SUM(G222+G229)</f>
        <v>29395.500000000004</v>
      </c>
      <c r="H221" s="72">
        <f>SUM(H222+H229)</f>
        <v>30044.1</v>
      </c>
    </row>
    <row r="222" spans="1:8" ht="18.75" customHeight="1">
      <c r="A222" s="105"/>
      <c r="B222" s="11" t="s">
        <v>6</v>
      </c>
      <c r="C222" s="12" t="s">
        <v>43</v>
      </c>
      <c r="D222" s="12"/>
      <c r="E222" s="12"/>
      <c r="F222" s="12"/>
      <c r="G222" s="71">
        <f>G223</f>
        <v>1012</v>
      </c>
      <c r="H222" s="23">
        <f>H223</f>
        <v>1013.5</v>
      </c>
    </row>
    <row r="223" spans="1:8" s="18" customFormat="1" ht="25.5">
      <c r="A223" s="105"/>
      <c r="B223" s="8" t="s">
        <v>7</v>
      </c>
      <c r="C223" s="13" t="s">
        <v>43</v>
      </c>
      <c r="D223" s="14" t="s">
        <v>59</v>
      </c>
      <c r="E223" s="14"/>
      <c r="F223" s="14"/>
      <c r="G223" s="72">
        <f>SUM(G224)</f>
        <v>1012</v>
      </c>
      <c r="H223" s="19">
        <f>SUM(H224)</f>
        <v>1013.5</v>
      </c>
    </row>
    <row r="224" spans="1:8" ht="42" customHeight="1">
      <c r="A224" s="105"/>
      <c r="B224" s="8" t="s">
        <v>176</v>
      </c>
      <c r="C224" s="13" t="s">
        <v>43</v>
      </c>
      <c r="D224" s="13" t="s">
        <v>59</v>
      </c>
      <c r="E224" s="14" t="s">
        <v>61</v>
      </c>
      <c r="F224" s="13"/>
      <c r="G224" s="70">
        <f>SUM(G225+G227)</f>
        <v>1012</v>
      </c>
      <c r="H224" s="20">
        <f>SUM(H225+H227)</f>
        <v>1013.5</v>
      </c>
    </row>
    <row r="225" spans="1:8" ht="25.5">
      <c r="A225" s="105"/>
      <c r="B225" s="62" t="s">
        <v>112</v>
      </c>
      <c r="C225" s="49" t="s">
        <v>43</v>
      </c>
      <c r="D225" s="49" t="s">
        <v>59</v>
      </c>
      <c r="E225" s="49" t="s">
        <v>61</v>
      </c>
      <c r="F225" s="44" t="s">
        <v>113</v>
      </c>
      <c r="G225" s="70">
        <f>SUM(G226)</f>
        <v>832.5</v>
      </c>
      <c r="H225" s="20">
        <f>SUM(H226)</f>
        <v>832.5</v>
      </c>
    </row>
    <row r="226" spans="1:8" ht="12.75">
      <c r="A226" s="105"/>
      <c r="B226" s="62" t="s">
        <v>104</v>
      </c>
      <c r="C226" s="49" t="s">
        <v>43</v>
      </c>
      <c r="D226" s="49" t="s">
        <v>59</v>
      </c>
      <c r="E226" s="49" t="s">
        <v>61</v>
      </c>
      <c r="F226" s="44" t="s">
        <v>114</v>
      </c>
      <c r="G226" s="70">
        <v>832.5</v>
      </c>
      <c r="H226" s="17">
        <v>832.5</v>
      </c>
    </row>
    <row r="227" spans="1:8" ht="25.5">
      <c r="A227" s="105"/>
      <c r="B227" s="62" t="s">
        <v>106</v>
      </c>
      <c r="C227" s="49" t="s">
        <v>43</v>
      </c>
      <c r="D227" s="49" t="s">
        <v>59</v>
      </c>
      <c r="E227" s="49" t="s">
        <v>61</v>
      </c>
      <c r="F227" s="44" t="s">
        <v>107</v>
      </c>
      <c r="G227" s="70">
        <f>SUM(G228)</f>
        <v>179.5</v>
      </c>
      <c r="H227" s="20">
        <f>SUM(H228)</f>
        <v>181</v>
      </c>
    </row>
    <row r="228" spans="1:8" ht="25.5">
      <c r="A228" s="105"/>
      <c r="B228" s="62" t="s">
        <v>110</v>
      </c>
      <c r="C228" s="49" t="s">
        <v>43</v>
      </c>
      <c r="D228" s="49" t="s">
        <v>59</v>
      </c>
      <c r="E228" s="49" t="s">
        <v>61</v>
      </c>
      <c r="F228" s="44" t="s">
        <v>111</v>
      </c>
      <c r="G228" s="70">
        <v>179.5</v>
      </c>
      <c r="H228" s="20">
        <v>181</v>
      </c>
    </row>
    <row r="229" spans="1:8" ht="19.5" customHeight="1">
      <c r="A229" s="105"/>
      <c r="B229" s="11" t="s">
        <v>27</v>
      </c>
      <c r="C229" s="56" t="s">
        <v>44</v>
      </c>
      <c r="D229" s="56"/>
      <c r="E229" s="56"/>
      <c r="F229" s="56"/>
      <c r="G229" s="71">
        <f>G230+G247</f>
        <v>28383.500000000004</v>
      </c>
      <c r="H229" s="23">
        <f>H230+H247</f>
        <v>29030.6</v>
      </c>
    </row>
    <row r="230" spans="1:8" s="3" customFormat="1" ht="12.75">
      <c r="A230" s="105"/>
      <c r="B230" s="8" t="s">
        <v>28</v>
      </c>
      <c r="C230" s="49" t="s">
        <v>44</v>
      </c>
      <c r="D230" s="44" t="s">
        <v>37</v>
      </c>
      <c r="E230" s="44"/>
      <c r="F230" s="44"/>
      <c r="G230" s="72">
        <f>SUM(G231+G240)</f>
        <v>14664.900000000001</v>
      </c>
      <c r="H230" s="19">
        <f>SUM(H231+H240)</f>
        <v>15057</v>
      </c>
    </row>
    <row r="231" spans="1:8" ht="25.5">
      <c r="A231" s="105"/>
      <c r="B231" s="8" t="s">
        <v>79</v>
      </c>
      <c r="C231" s="49" t="s">
        <v>44</v>
      </c>
      <c r="D231" s="49" t="s">
        <v>37</v>
      </c>
      <c r="E231" s="44" t="s">
        <v>60</v>
      </c>
      <c r="F231" s="49"/>
      <c r="G231" s="70">
        <f>SUM(G232+G236)</f>
        <v>1617.1000000000001</v>
      </c>
      <c r="H231" s="70">
        <f>SUM(H232+H236)</f>
        <v>1622.4</v>
      </c>
    </row>
    <row r="232" spans="1:8" ht="25.5">
      <c r="A232" s="105"/>
      <c r="B232" s="62" t="s">
        <v>112</v>
      </c>
      <c r="C232" s="39" t="s">
        <v>44</v>
      </c>
      <c r="D232" s="39" t="s">
        <v>37</v>
      </c>
      <c r="E232" s="39" t="s">
        <v>60</v>
      </c>
      <c r="F232" s="44" t="s">
        <v>113</v>
      </c>
      <c r="G232" s="69">
        <f>SUM(G233)</f>
        <v>1508.2</v>
      </c>
      <c r="H232" s="69">
        <f>SUM(H233)</f>
        <v>1508.2</v>
      </c>
    </row>
    <row r="233" spans="1:8" ht="12.75">
      <c r="A233" s="105"/>
      <c r="B233" s="62" t="s">
        <v>104</v>
      </c>
      <c r="C233" s="39" t="s">
        <v>44</v>
      </c>
      <c r="D233" s="39" t="s">
        <v>37</v>
      </c>
      <c r="E233" s="39" t="s">
        <v>60</v>
      </c>
      <c r="F233" s="44" t="s">
        <v>114</v>
      </c>
      <c r="G233" s="69">
        <f>G235</f>
        <v>1508.2</v>
      </c>
      <c r="H233" s="77">
        <f>SUM(H235)</f>
        <v>1508.2</v>
      </c>
    </row>
    <row r="234" spans="1:8" ht="12.75">
      <c r="A234" s="105"/>
      <c r="B234" s="31" t="s">
        <v>75</v>
      </c>
      <c r="C234" s="38"/>
      <c r="D234" s="38"/>
      <c r="E234" s="38"/>
      <c r="F234" s="37"/>
      <c r="G234" s="73"/>
      <c r="H234" s="77"/>
    </row>
    <row r="235" spans="1:8" ht="51">
      <c r="A235" s="105"/>
      <c r="B235" s="55" t="s">
        <v>178</v>
      </c>
      <c r="C235" s="32" t="s">
        <v>44</v>
      </c>
      <c r="D235" s="32" t="s">
        <v>37</v>
      </c>
      <c r="E235" s="32" t="s">
        <v>60</v>
      </c>
      <c r="F235" s="39" t="s">
        <v>114</v>
      </c>
      <c r="G235" s="73">
        <v>1508.2</v>
      </c>
      <c r="H235" s="78">
        <v>1508.2</v>
      </c>
    </row>
    <row r="236" spans="1:8" ht="25.5">
      <c r="A236" s="105"/>
      <c r="B236" s="62" t="s">
        <v>106</v>
      </c>
      <c r="C236" s="65" t="s">
        <v>44</v>
      </c>
      <c r="D236" s="65" t="s">
        <v>37</v>
      </c>
      <c r="E236" s="65" t="s">
        <v>60</v>
      </c>
      <c r="F236" s="64" t="s">
        <v>107</v>
      </c>
      <c r="G236" s="69">
        <f>SUM(G237)</f>
        <v>108.9</v>
      </c>
      <c r="H236" s="69">
        <f>SUM(H237)</f>
        <v>114.2</v>
      </c>
    </row>
    <row r="237" spans="1:8" ht="25.5">
      <c r="A237" s="105"/>
      <c r="B237" s="62" t="s">
        <v>110</v>
      </c>
      <c r="C237" s="65" t="s">
        <v>44</v>
      </c>
      <c r="D237" s="65" t="s">
        <v>37</v>
      </c>
      <c r="E237" s="65" t="s">
        <v>60</v>
      </c>
      <c r="F237" s="64" t="s">
        <v>111</v>
      </c>
      <c r="G237" s="69">
        <f>G239</f>
        <v>108.9</v>
      </c>
      <c r="H237" s="77">
        <f>H239</f>
        <v>114.2</v>
      </c>
    </row>
    <row r="238" spans="1:8" ht="12.75">
      <c r="A238" s="105"/>
      <c r="B238" s="31" t="s">
        <v>75</v>
      </c>
      <c r="C238" s="38"/>
      <c r="D238" s="38"/>
      <c r="E238" s="38"/>
      <c r="F238" s="37"/>
      <c r="G238" s="73"/>
      <c r="H238" s="77"/>
    </row>
    <row r="239" spans="1:8" ht="51">
      <c r="A239" s="105"/>
      <c r="B239" s="55" t="s">
        <v>178</v>
      </c>
      <c r="C239" s="32" t="s">
        <v>44</v>
      </c>
      <c r="D239" s="32" t="s">
        <v>37</v>
      </c>
      <c r="E239" s="32" t="s">
        <v>60</v>
      </c>
      <c r="F239" s="39" t="s">
        <v>111</v>
      </c>
      <c r="G239" s="73">
        <v>108.9</v>
      </c>
      <c r="H239" s="78">
        <v>114.2</v>
      </c>
    </row>
    <row r="240" spans="1:8" s="41" customFormat="1" ht="23.25" customHeight="1">
      <c r="A240" s="105"/>
      <c r="B240" s="61" t="s">
        <v>129</v>
      </c>
      <c r="C240" s="32" t="s">
        <v>44</v>
      </c>
      <c r="D240" s="32" t="s">
        <v>37</v>
      </c>
      <c r="E240" s="13" t="s">
        <v>60</v>
      </c>
      <c r="F240" s="49" t="s">
        <v>130</v>
      </c>
      <c r="G240" s="69">
        <f>SUM(G241,G244)</f>
        <v>13047.800000000001</v>
      </c>
      <c r="H240" s="69">
        <f>SUM(H241,H244)</f>
        <v>13434.6</v>
      </c>
    </row>
    <row r="241" spans="1:8" s="41" customFormat="1" ht="51">
      <c r="A241" s="105"/>
      <c r="B241" s="61" t="s">
        <v>131</v>
      </c>
      <c r="C241" s="32" t="s">
        <v>44</v>
      </c>
      <c r="D241" s="32" t="s">
        <v>37</v>
      </c>
      <c r="E241" s="49" t="s">
        <v>60</v>
      </c>
      <c r="F241" s="13" t="s">
        <v>132</v>
      </c>
      <c r="G241" s="69">
        <f>G242</f>
        <v>12929.2</v>
      </c>
      <c r="H241" s="69">
        <f>H242</f>
        <v>13310.2</v>
      </c>
    </row>
    <row r="242" spans="1:8" s="41" customFormat="1" ht="27.75" customHeight="1">
      <c r="A242" s="105"/>
      <c r="B242" s="55" t="s">
        <v>187</v>
      </c>
      <c r="C242" s="32" t="s">
        <v>44</v>
      </c>
      <c r="D242" s="32" t="s">
        <v>37</v>
      </c>
      <c r="E242" s="49" t="s">
        <v>60</v>
      </c>
      <c r="F242" s="13" t="s">
        <v>132</v>
      </c>
      <c r="G242" s="73">
        <v>12929.2</v>
      </c>
      <c r="H242" s="73">
        <v>13310.2</v>
      </c>
    </row>
    <row r="243" spans="1:8" s="41" customFormat="1" ht="13.5" customHeight="1">
      <c r="A243" s="105"/>
      <c r="B243" s="31" t="s">
        <v>75</v>
      </c>
      <c r="C243" s="32"/>
      <c r="D243" s="32"/>
      <c r="E243" s="49"/>
      <c r="F243" s="13"/>
      <c r="G243" s="69"/>
      <c r="H243" s="69"/>
    </row>
    <row r="244" spans="1:8" s="41" customFormat="1" ht="25.5">
      <c r="A244" s="105"/>
      <c r="B244" s="61" t="s">
        <v>133</v>
      </c>
      <c r="C244" s="32" t="s">
        <v>44</v>
      </c>
      <c r="D244" s="32" t="s">
        <v>37</v>
      </c>
      <c r="E244" s="49" t="s">
        <v>60</v>
      </c>
      <c r="F244" s="13" t="s">
        <v>134</v>
      </c>
      <c r="G244" s="69">
        <f>G246</f>
        <v>118.6</v>
      </c>
      <c r="H244" s="69">
        <f>H246</f>
        <v>124.4</v>
      </c>
    </row>
    <row r="245" spans="1:8" s="41" customFormat="1" ht="12.75">
      <c r="A245" s="105"/>
      <c r="B245" s="31" t="s">
        <v>75</v>
      </c>
      <c r="C245" s="32"/>
      <c r="D245" s="32"/>
      <c r="E245" s="49"/>
      <c r="F245" s="13"/>
      <c r="G245" s="69"/>
      <c r="H245" s="69"/>
    </row>
    <row r="246" spans="1:8" s="41" customFormat="1" ht="27.75" customHeight="1">
      <c r="A246" s="105"/>
      <c r="B246" s="55" t="s">
        <v>187</v>
      </c>
      <c r="C246" s="32" t="s">
        <v>44</v>
      </c>
      <c r="D246" s="32" t="s">
        <v>37</v>
      </c>
      <c r="E246" s="49" t="s">
        <v>90</v>
      </c>
      <c r="F246" s="13" t="s">
        <v>134</v>
      </c>
      <c r="G246" s="73">
        <v>118.6</v>
      </c>
      <c r="H246" s="85">
        <v>124.4</v>
      </c>
    </row>
    <row r="247" spans="1:8" ht="13.5">
      <c r="A247" s="105"/>
      <c r="B247" s="8" t="s">
        <v>86</v>
      </c>
      <c r="C247" s="32" t="s">
        <v>44</v>
      </c>
      <c r="D247" s="68" t="s">
        <v>40</v>
      </c>
      <c r="E247" s="13"/>
      <c r="F247" s="13"/>
      <c r="G247" s="70">
        <f>SUM(G248)</f>
        <v>13718.600000000002</v>
      </c>
      <c r="H247" s="70">
        <f>SUM(H248)</f>
        <v>13973.6</v>
      </c>
    </row>
    <row r="248" spans="1:8" ht="25.5">
      <c r="A248" s="105"/>
      <c r="B248" s="8" t="s">
        <v>79</v>
      </c>
      <c r="C248" s="32" t="s">
        <v>44</v>
      </c>
      <c r="D248" s="32" t="s">
        <v>40</v>
      </c>
      <c r="E248" s="14" t="s">
        <v>60</v>
      </c>
      <c r="F248" s="13"/>
      <c r="G248" s="70">
        <f>SUM(G249)</f>
        <v>13718.600000000002</v>
      </c>
      <c r="H248" s="70">
        <f>SUM(H249)</f>
        <v>13973.6</v>
      </c>
    </row>
    <row r="249" spans="1:8" ht="12.75">
      <c r="A249" s="105"/>
      <c r="B249" s="63" t="s">
        <v>129</v>
      </c>
      <c r="C249" s="32" t="s">
        <v>44</v>
      </c>
      <c r="D249" s="32" t="s">
        <v>40</v>
      </c>
      <c r="E249" s="49" t="s">
        <v>60</v>
      </c>
      <c r="F249" s="44" t="s">
        <v>130</v>
      </c>
      <c r="G249" s="69">
        <f>SUM(G250+G254)</f>
        <v>13718.600000000002</v>
      </c>
      <c r="H249" s="69">
        <f>SUM(H250+H254)</f>
        <v>13973.6</v>
      </c>
    </row>
    <row r="250" spans="1:8" ht="51">
      <c r="A250" s="105"/>
      <c r="B250" s="63" t="s">
        <v>131</v>
      </c>
      <c r="C250" s="32" t="s">
        <v>44</v>
      </c>
      <c r="D250" s="32" t="s">
        <v>40</v>
      </c>
      <c r="E250" s="49" t="s">
        <v>60</v>
      </c>
      <c r="F250" s="44" t="s">
        <v>132</v>
      </c>
      <c r="G250" s="69">
        <f>SUM(G252:G253)</f>
        <v>13679.900000000001</v>
      </c>
      <c r="H250" s="69">
        <f>SUM(H252:H253)</f>
        <v>13933</v>
      </c>
    </row>
    <row r="251" spans="1:8" ht="12.75">
      <c r="A251" s="105"/>
      <c r="B251" s="31" t="s">
        <v>75</v>
      </c>
      <c r="C251" s="49"/>
      <c r="D251" s="49"/>
      <c r="E251" s="49"/>
      <c r="F251" s="44"/>
      <c r="G251" s="73"/>
      <c r="H251" s="77"/>
    </row>
    <row r="252" spans="1:8" ht="25.5">
      <c r="A252" s="105"/>
      <c r="B252" s="55" t="s">
        <v>179</v>
      </c>
      <c r="C252" s="39" t="s">
        <v>44</v>
      </c>
      <c r="D252" s="39" t="s">
        <v>40</v>
      </c>
      <c r="E252" s="39" t="s">
        <v>60</v>
      </c>
      <c r="F252" s="39" t="s">
        <v>132</v>
      </c>
      <c r="G252" s="33">
        <v>8110.8</v>
      </c>
      <c r="H252" s="78">
        <v>8290.1</v>
      </c>
    </row>
    <row r="253" spans="1:8" ht="51">
      <c r="A253" s="105"/>
      <c r="B253" s="54" t="s">
        <v>180</v>
      </c>
      <c r="C253" s="39" t="s">
        <v>44</v>
      </c>
      <c r="D253" s="39" t="s">
        <v>40</v>
      </c>
      <c r="E253" s="39" t="s">
        <v>60</v>
      </c>
      <c r="F253" s="39" t="s">
        <v>132</v>
      </c>
      <c r="G253" s="33">
        <v>5569.1</v>
      </c>
      <c r="H253" s="78">
        <v>5642.9</v>
      </c>
    </row>
    <row r="254" spans="1:8" ht="25.5">
      <c r="A254" s="105"/>
      <c r="B254" s="63" t="s">
        <v>133</v>
      </c>
      <c r="C254" s="49" t="s">
        <v>44</v>
      </c>
      <c r="D254" s="49" t="s">
        <v>40</v>
      </c>
      <c r="E254" s="49" t="s">
        <v>60</v>
      </c>
      <c r="F254" s="44" t="s">
        <v>134</v>
      </c>
      <c r="G254" s="40">
        <f>SUM(G256:G257)</f>
        <v>38.7</v>
      </c>
      <c r="H254" s="69">
        <f>SUM(H256:H257)</f>
        <v>40.6</v>
      </c>
    </row>
    <row r="255" spans="1:8" ht="12.75">
      <c r="A255" s="105"/>
      <c r="B255" s="31" t="s">
        <v>75</v>
      </c>
      <c r="C255" s="49"/>
      <c r="D255" s="49"/>
      <c r="E255" s="49"/>
      <c r="F255" s="44"/>
      <c r="G255" s="33"/>
      <c r="H255" s="77"/>
    </row>
    <row r="256" spans="1:8" ht="25.5">
      <c r="A256" s="105"/>
      <c r="B256" s="55" t="s">
        <v>179</v>
      </c>
      <c r="C256" s="39" t="s">
        <v>44</v>
      </c>
      <c r="D256" s="39" t="s">
        <v>40</v>
      </c>
      <c r="E256" s="39" t="s">
        <v>60</v>
      </c>
      <c r="F256" s="39" t="s">
        <v>134</v>
      </c>
      <c r="G256" s="33">
        <v>31.6</v>
      </c>
      <c r="H256" s="78">
        <v>33.2</v>
      </c>
    </row>
    <row r="257" spans="1:8" ht="51">
      <c r="A257" s="106"/>
      <c r="B257" s="54" t="s">
        <v>180</v>
      </c>
      <c r="C257" s="32" t="s">
        <v>44</v>
      </c>
      <c r="D257" s="32" t="s">
        <v>40</v>
      </c>
      <c r="E257" s="32" t="s">
        <v>60</v>
      </c>
      <c r="F257" s="32" t="s">
        <v>134</v>
      </c>
      <c r="G257" s="33">
        <v>7.1</v>
      </c>
      <c r="H257" s="78">
        <v>7.4</v>
      </c>
    </row>
    <row r="258" spans="1:8" s="22" customFormat="1" ht="18" customHeight="1">
      <c r="A258" s="21"/>
      <c r="B258" s="8" t="s">
        <v>56</v>
      </c>
      <c r="C258" s="14"/>
      <c r="D258" s="14"/>
      <c r="E258" s="14"/>
      <c r="F258" s="14"/>
      <c r="G258" s="19">
        <f>SUM(G11+G130+G145+G221)</f>
        <v>211624.9</v>
      </c>
      <c r="H258" s="72">
        <f>SUM(H11+H130+H145+H221)</f>
        <v>223136.9</v>
      </c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  <row r="338" ht="12.75">
      <c r="G338" s="25"/>
    </row>
    <row r="339" ht="12.75">
      <c r="G339" s="25"/>
    </row>
    <row r="340" ht="12.75">
      <c r="G340" s="25"/>
    </row>
    <row r="341" ht="12.75">
      <c r="G341" s="25"/>
    </row>
    <row r="342" ht="12.75">
      <c r="G342" s="25"/>
    </row>
    <row r="343" ht="12.75">
      <c r="G343" s="25"/>
    </row>
    <row r="344" ht="12.75">
      <c r="G344" s="25"/>
    </row>
    <row r="345" ht="12.75">
      <c r="G345" s="25"/>
    </row>
    <row r="346" ht="12.75">
      <c r="G346" s="25"/>
    </row>
    <row r="347" ht="12.75">
      <c r="G347" s="25"/>
    </row>
    <row r="348" ht="12.75">
      <c r="G348" s="25"/>
    </row>
    <row r="349" ht="12.75">
      <c r="G349" s="25"/>
    </row>
    <row r="350" ht="12.75">
      <c r="G350" s="25"/>
    </row>
    <row r="351" ht="12.75">
      <c r="G351" s="25"/>
    </row>
    <row r="352" ht="12.75">
      <c r="G352" s="25"/>
    </row>
    <row r="353" ht="12.75">
      <c r="G353" s="25"/>
    </row>
    <row r="354" ht="12.75">
      <c r="G354" s="25"/>
    </row>
    <row r="355" ht="12.75">
      <c r="G355" s="25"/>
    </row>
    <row r="356" ht="12.75">
      <c r="G356" s="25"/>
    </row>
    <row r="357" ht="12.75">
      <c r="G357" s="25"/>
    </row>
    <row r="358" ht="12.75">
      <c r="G358" s="25"/>
    </row>
    <row r="359" ht="12.75">
      <c r="G359" s="25"/>
    </row>
    <row r="360" ht="12.75">
      <c r="G360" s="25"/>
    </row>
    <row r="361" ht="12.75">
      <c r="G361" s="25"/>
    </row>
    <row r="362" ht="12.75">
      <c r="G362" s="25"/>
    </row>
    <row r="363" ht="12.75">
      <c r="G363" s="25"/>
    </row>
    <row r="364" ht="12.75">
      <c r="G364" s="25"/>
    </row>
    <row r="365" ht="12.75">
      <c r="G365" s="25"/>
    </row>
    <row r="366" ht="12.75">
      <c r="G366" s="25"/>
    </row>
    <row r="367" ht="12.75">
      <c r="G367" s="25"/>
    </row>
    <row r="368" ht="12.75">
      <c r="G368" s="25"/>
    </row>
    <row r="369" ht="12.75">
      <c r="G369" s="25"/>
    </row>
    <row r="370" ht="12.75">
      <c r="G370" s="25"/>
    </row>
    <row r="371" ht="12.75">
      <c r="G371" s="25"/>
    </row>
    <row r="372" ht="12.75">
      <c r="G372" s="25"/>
    </row>
    <row r="373" ht="12.75">
      <c r="G373" s="25"/>
    </row>
    <row r="374" ht="12.75">
      <c r="G374" s="25"/>
    </row>
    <row r="375" ht="12.75">
      <c r="G375" s="25"/>
    </row>
    <row r="376" ht="12.75">
      <c r="G376" s="25"/>
    </row>
    <row r="377" ht="12.75">
      <c r="G377" s="25"/>
    </row>
    <row r="378" ht="12.75">
      <c r="G378" s="25"/>
    </row>
    <row r="379" ht="12.75">
      <c r="G379" s="25"/>
    </row>
    <row r="380" ht="12.75">
      <c r="G380" s="25"/>
    </row>
    <row r="381" ht="12.75">
      <c r="G381" s="25"/>
    </row>
    <row r="382" ht="12.75">
      <c r="G382" s="25"/>
    </row>
    <row r="383" ht="12.75">
      <c r="G383" s="25"/>
    </row>
    <row r="384" ht="12.75">
      <c r="G384" s="25"/>
    </row>
    <row r="385" ht="12.75">
      <c r="G385" s="25"/>
    </row>
    <row r="386" ht="12.75">
      <c r="G386" s="25"/>
    </row>
    <row r="387" ht="12.75">
      <c r="G387" s="25"/>
    </row>
    <row r="388" ht="12.75">
      <c r="G388" s="25"/>
    </row>
    <row r="389" ht="12.75">
      <c r="G389" s="25"/>
    </row>
    <row r="390" ht="12.75">
      <c r="G390" s="25"/>
    </row>
    <row r="391" ht="12.75">
      <c r="G391" s="25"/>
    </row>
    <row r="392" ht="12.75">
      <c r="G392" s="25"/>
    </row>
    <row r="393" ht="12.75">
      <c r="G393" s="25"/>
    </row>
    <row r="394" ht="12.75">
      <c r="G394" s="25"/>
    </row>
    <row r="395" ht="12.75">
      <c r="G395" s="25"/>
    </row>
    <row r="396" ht="12.75">
      <c r="G396" s="25"/>
    </row>
    <row r="397" ht="12.75">
      <c r="G397" s="25"/>
    </row>
    <row r="398" ht="12.75">
      <c r="G398" s="25"/>
    </row>
    <row r="399" ht="12.75">
      <c r="G399" s="25"/>
    </row>
    <row r="400" ht="12.75">
      <c r="G400" s="25"/>
    </row>
    <row r="401" ht="12.75">
      <c r="G401" s="25"/>
    </row>
    <row r="402" ht="12.75">
      <c r="G402" s="25"/>
    </row>
    <row r="403" ht="12.75">
      <c r="G403" s="25"/>
    </row>
    <row r="404" ht="12.75">
      <c r="G404" s="25"/>
    </row>
    <row r="405" ht="12.75">
      <c r="G405" s="25"/>
    </row>
    <row r="406" ht="12.75">
      <c r="G406" s="25"/>
    </row>
    <row r="407" ht="12.75">
      <c r="G407" s="25"/>
    </row>
    <row r="408" ht="12.75">
      <c r="G408" s="25"/>
    </row>
    <row r="409" ht="12.75">
      <c r="G409" s="25"/>
    </row>
    <row r="410" ht="12.75">
      <c r="G410" s="25"/>
    </row>
    <row r="411" ht="12.75">
      <c r="G411" s="25"/>
    </row>
    <row r="412" ht="12.75">
      <c r="G412" s="25"/>
    </row>
    <row r="413" ht="12.75">
      <c r="G413" s="25"/>
    </row>
    <row r="414" ht="12.75">
      <c r="G414" s="25"/>
    </row>
    <row r="415" ht="12.75">
      <c r="G415" s="25"/>
    </row>
    <row r="416" ht="12.75">
      <c r="G416" s="25"/>
    </row>
    <row r="417" ht="12.75">
      <c r="G417" s="25"/>
    </row>
    <row r="418" ht="12.75">
      <c r="G418" s="25"/>
    </row>
    <row r="419" ht="12.75">
      <c r="G419" s="25"/>
    </row>
    <row r="420" ht="12.75">
      <c r="G420" s="25"/>
    </row>
    <row r="421" ht="12.75">
      <c r="G421" s="25"/>
    </row>
    <row r="422" ht="12.75">
      <c r="G422" s="25"/>
    </row>
    <row r="423" ht="12.75">
      <c r="G423" s="25"/>
    </row>
    <row r="424" ht="12.75">
      <c r="G424" s="25"/>
    </row>
    <row r="425" ht="12.75">
      <c r="G425" s="25"/>
    </row>
    <row r="426" ht="12.75">
      <c r="G426" s="25"/>
    </row>
    <row r="427" ht="12.75">
      <c r="G427" s="25"/>
    </row>
    <row r="428" ht="12.75">
      <c r="G428" s="25"/>
    </row>
    <row r="429" ht="12.75">
      <c r="G429" s="25"/>
    </row>
    <row r="430" ht="12.75">
      <c r="G430" s="25"/>
    </row>
    <row r="431" ht="12.75">
      <c r="G431" s="25"/>
    </row>
    <row r="432" ht="12.75">
      <c r="G432" s="25"/>
    </row>
    <row r="433" ht="12.75">
      <c r="G433" s="25"/>
    </row>
    <row r="434" ht="12.75">
      <c r="G434" s="25"/>
    </row>
    <row r="435" ht="12.75">
      <c r="G435" s="25"/>
    </row>
    <row r="436" ht="12.75">
      <c r="G436" s="25"/>
    </row>
    <row r="437" ht="12.75">
      <c r="G437" s="25"/>
    </row>
    <row r="438" ht="12.75">
      <c r="G438" s="25"/>
    </row>
    <row r="439" ht="12.75">
      <c r="G439" s="25"/>
    </row>
    <row r="440" ht="12.75">
      <c r="G440" s="25"/>
    </row>
    <row r="441" ht="12.75">
      <c r="G441" s="25"/>
    </row>
    <row r="442" ht="12.75">
      <c r="G442" s="25"/>
    </row>
    <row r="443" ht="12.75">
      <c r="G443" s="25"/>
    </row>
    <row r="444" ht="12.75">
      <c r="G444" s="25"/>
    </row>
    <row r="445" ht="12.75">
      <c r="G445" s="25"/>
    </row>
    <row r="446" ht="12.75">
      <c r="G446" s="25"/>
    </row>
    <row r="447" ht="12.75">
      <c r="G447" s="25"/>
    </row>
    <row r="448" ht="12.75">
      <c r="G448" s="25"/>
    </row>
    <row r="449" ht="12.75">
      <c r="G449" s="25"/>
    </row>
    <row r="450" ht="12.75">
      <c r="G450" s="25"/>
    </row>
    <row r="451" ht="12.75">
      <c r="G451" s="25"/>
    </row>
    <row r="452" ht="12.75">
      <c r="G452" s="25"/>
    </row>
    <row r="453" ht="12.75">
      <c r="G453" s="25"/>
    </row>
    <row r="454" ht="12.75">
      <c r="G454" s="25"/>
    </row>
    <row r="455" ht="12.75">
      <c r="G455" s="25"/>
    </row>
    <row r="456" ht="12.75">
      <c r="G456" s="25"/>
    </row>
    <row r="457" ht="12.75">
      <c r="G457" s="25"/>
    </row>
    <row r="458" ht="12.75">
      <c r="G458" s="25"/>
    </row>
    <row r="459" ht="12.75">
      <c r="G459" s="25"/>
    </row>
    <row r="460" ht="12.75">
      <c r="G460" s="25"/>
    </row>
    <row r="461" ht="12.75">
      <c r="G461" s="25"/>
    </row>
    <row r="462" ht="12.75">
      <c r="G462" s="25"/>
    </row>
    <row r="463" ht="12.75">
      <c r="G463" s="25"/>
    </row>
    <row r="464" ht="12.75">
      <c r="G464" s="25"/>
    </row>
    <row r="465" ht="12.75">
      <c r="G465" s="25"/>
    </row>
    <row r="466" ht="12.75">
      <c r="G466" s="25"/>
    </row>
    <row r="467" ht="12.75">
      <c r="G467" s="25"/>
    </row>
    <row r="468" ht="12.75">
      <c r="G468" s="25"/>
    </row>
    <row r="469" ht="12.75">
      <c r="G469" s="25"/>
    </row>
    <row r="470" ht="12.75">
      <c r="G470" s="25"/>
    </row>
    <row r="471" ht="12.75">
      <c r="G471" s="25"/>
    </row>
    <row r="472" ht="12.75">
      <c r="G472" s="25"/>
    </row>
    <row r="473" ht="12.75">
      <c r="G473" s="25"/>
    </row>
    <row r="474" ht="12.75">
      <c r="G474" s="25"/>
    </row>
    <row r="475" ht="12.75">
      <c r="G475" s="25"/>
    </row>
    <row r="476" ht="12.75">
      <c r="G476" s="25"/>
    </row>
    <row r="477" ht="12.75">
      <c r="G477" s="25"/>
    </row>
    <row r="478" ht="12.75">
      <c r="G478" s="25"/>
    </row>
    <row r="479" ht="12.75">
      <c r="G479" s="25"/>
    </row>
    <row r="480" ht="12.75">
      <c r="G480" s="25"/>
    </row>
    <row r="481" ht="12.75">
      <c r="G481" s="25"/>
    </row>
    <row r="482" ht="12.75">
      <c r="G482" s="25"/>
    </row>
    <row r="483" ht="12.75">
      <c r="G483" s="25"/>
    </row>
    <row r="484" ht="12.75">
      <c r="G484" s="25"/>
    </row>
    <row r="485" ht="12.75">
      <c r="G485" s="25"/>
    </row>
    <row r="486" ht="12.75">
      <c r="G486" s="25"/>
    </row>
    <row r="487" ht="12.75">
      <c r="G487" s="25"/>
    </row>
    <row r="488" ht="12.75">
      <c r="G488" s="25"/>
    </row>
    <row r="489" ht="12.75">
      <c r="G489" s="25"/>
    </row>
    <row r="490" ht="12.75">
      <c r="G490" s="25"/>
    </row>
    <row r="491" ht="12.75">
      <c r="G491" s="25"/>
    </row>
    <row r="492" ht="12.75">
      <c r="G492" s="25"/>
    </row>
    <row r="493" ht="12.75">
      <c r="G493" s="25"/>
    </row>
    <row r="494" ht="12.75">
      <c r="G494" s="25"/>
    </row>
    <row r="495" ht="12.75">
      <c r="G495" s="25"/>
    </row>
    <row r="496" ht="12.75">
      <c r="G496" s="25"/>
    </row>
    <row r="497" ht="12.75">
      <c r="G497" s="25"/>
    </row>
    <row r="498" ht="12.75">
      <c r="G498" s="25"/>
    </row>
    <row r="499" ht="12.75">
      <c r="G499" s="25"/>
    </row>
    <row r="500" ht="12.75">
      <c r="G500" s="25"/>
    </row>
    <row r="501" ht="12.75">
      <c r="G501" s="25"/>
    </row>
    <row r="502" ht="12.75">
      <c r="G502" s="25"/>
    </row>
    <row r="503" ht="12.75">
      <c r="G503" s="25"/>
    </row>
    <row r="504" ht="12.75">
      <c r="G504" s="25"/>
    </row>
    <row r="505" ht="12.75">
      <c r="G505" s="25"/>
    </row>
    <row r="506" ht="12.75">
      <c r="G506" s="25"/>
    </row>
    <row r="507" ht="12.75">
      <c r="G507" s="25"/>
    </row>
    <row r="508" ht="12.75">
      <c r="G508" s="25"/>
    </row>
    <row r="509" ht="12.75">
      <c r="G509" s="25"/>
    </row>
    <row r="510" ht="12.75">
      <c r="G510" s="25"/>
    </row>
    <row r="511" ht="12.75">
      <c r="G511" s="25"/>
    </row>
    <row r="512" ht="12.75">
      <c r="G512" s="25"/>
    </row>
    <row r="513" ht="12.75">
      <c r="G513" s="25"/>
    </row>
    <row r="514" ht="12.75">
      <c r="G514" s="25"/>
    </row>
    <row r="515" ht="12.75">
      <c r="G515" s="25"/>
    </row>
    <row r="516" ht="12.75">
      <c r="G516" s="25"/>
    </row>
    <row r="517" ht="12.75">
      <c r="G517" s="25"/>
    </row>
    <row r="518" ht="12.75">
      <c r="G518" s="25"/>
    </row>
    <row r="519" ht="12.75">
      <c r="G519" s="25"/>
    </row>
    <row r="520" ht="12.75">
      <c r="G520" s="25"/>
    </row>
    <row r="521" ht="12.75">
      <c r="G521" s="25"/>
    </row>
    <row r="522" ht="12.75">
      <c r="G522" s="25"/>
    </row>
    <row r="523" ht="12.75">
      <c r="G523" s="25"/>
    </row>
    <row r="524" ht="12.75">
      <c r="G524" s="25"/>
    </row>
    <row r="525" ht="12.75">
      <c r="G525" s="25"/>
    </row>
    <row r="526" ht="12.75">
      <c r="G526" s="25"/>
    </row>
    <row r="527" ht="12.75">
      <c r="G527" s="25"/>
    </row>
    <row r="528" ht="12.75">
      <c r="G528" s="25"/>
    </row>
    <row r="529" ht="12.75">
      <c r="G529" s="25"/>
    </row>
    <row r="530" ht="12.75">
      <c r="G530" s="25"/>
    </row>
    <row r="531" ht="12.75">
      <c r="G531" s="25"/>
    </row>
    <row r="532" ht="12.75">
      <c r="G532" s="25"/>
    </row>
    <row r="533" ht="12.75">
      <c r="G533" s="25"/>
    </row>
    <row r="534" ht="12.75">
      <c r="G534" s="25"/>
    </row>
    <row r="535" ht="12.75">
      <c r="G535" s="25"/>
    </row>
    <row r="536" ht="12.75">
      <c r="G536" s="25"/>
    </row>
    <row r="537" ht="12.75">
      <c r="G537" s="25"/>
    </row>
    <row r="538" ht="12.75">
      <c r="G538" s="25"/>
    </row>
    <row r="539" ht="12.75">
      <c r="G539" s="25"/>
    </row>
    <row r="540" ht="12.75">
      <c r="G540" s="25"/>
    </row>
    <row r="541" ht="12.75">
      <c r="G541" s="25"/>
    </row>
    <row r="542" ht="12.75">
      <c r="G542" s="25"/>
    </row>
    <row r="543" ht="12.75">
      <c r="G543" s="25"/>
    </row>
    <row r="544" ht="12.75">
      <c r="G544" s="25"/>
    </row>
    <row r="545" ht="12.75">
      <c r="G545" s="25"/>
    </row>
    <row r="546" ht="12.75">
      <c r="G546" s="25"/>
    </row>
    <row r="547" ht="12.75">
      <c r="G547" s="25"/>
    </row>
    <row r="548" ht="12.75">
      <c r="G548" s="25"/>
    </row>
    <row r="549" ht="12.75">
      <c r="G549" s="25"/>
    </row>
    <row r="550" ht="12.75">
      <c r="G550" s="25"/>
    </row>
    <row r="551" ht="12.75">
      <c r="G551" s="25"/>
    </row>
    <row r="552" ht="12.75">
      <c r="G552" s="25"/>
    </row>
    <row r="553" ht="12.75">
      <c r="G553" s="25"/>
    </row>
    <row r="554" ht="12.75">
      <c r="G554" s="25"/>
    </row>
    <row r="555" ht="12.75">
      <c r="G555" s="25"/>
    </row>
    <row r="556" ht="12.75">
      <c r="G556" s="25"/>
    </row>
    <row r="557" ht="12.75">
      <c r="G557" s="25"/>
    </row>
    <row r="558" ht="12.75">
      <c r="G558" s="25"/>
    </row>
    <row r="559" ht="12.75">
      <c r="G559" s="25"/>
    </row>
    <row r="560" ht="12.75">
      <c r="G560" s="25"/>
    </row>
    <row r="561" ht="12.75">
      <c r="G561" s="25"/>
    </row>
    <row r="562" ht="12.75">
      <c r="G562" s="25"/>
    </row>
    <row r="563" ht="12.75">
      <c r="G563" s="25"/>
    </row>
    <row r="564" ht="12.75">
      <c r="G564" s="25"/>
    </row>
    <row r="565" ht="12.75">
      <c r="G565" s="25"/>
    </row>
    <row r="566" ht="12.75">
      <c r="G566" s="25"/>
    </row>
    <row r="567" ht="12.75">
      <c r="G567" s="25"/>
    </row>
    <row r="568" ht="12.75">
      <c r="G568" s="25"/>
    </row>
    <row r="569" ht="12.75">
      <c r="G569" s="25"/>
    </row>
    <row r="570" ht="12.75">
      <c r="G570" s="25"/>
    </row>
    <row r="571" ht="12.75">
      <c r="G571" s="25"/>
    </row>
    <row r="572" ht="12.75">
      <c r="G572" s="25"/>
    </row>
    <row r="573" ht="12.75">
      <c r="G573" s="25"/>
    </row>
  </sheetData>
  <sheetProtection/>
  <mergeCells count="7">
    <mergeCell ref="A11:A129"/>
    <mergeCell ref="A130:A144"/>
    <mergeCell ref="A145:A220"/>
    <mergeCell ref="C1:H1"/>
    <mergeCell ref="E2:H3"/>
    <mergeCell ref="C4:H4"/>
    <mergeCell ref="A6:H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2012-12-11T05:37:21Z</cp:lastPrinted>
  <dcterms:created xsi:type="dcterms:W3CDTF">1996-10-08T23:32:33Z</dcterms:created>
  <dcterms:modified xsi:type="dcterms:W3CDTF">2012-12-21T09:39:27Z</dcterms:modified>
  <cp:category/>
  <cp:version/>
  <cp:contentType/>
  <cp:contentStatus/>
</cp:coreProperties>
</file>