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<sst xmlns="http://schemas.openxmlformats.org/spreadsheetml/2006/main" count="212" uniqueCount="202">
  <si>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</si>
  <si>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</si>
  <si>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</si>
  <si>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</si>
  <si>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</si>
  <si>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</si>
  <si>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</si>
  <si>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</si>
  <si>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</si>
  <si>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</si>
  <si>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</si>
  <si>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</si>
  <si>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</si>
  <si>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</si>
  <si>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</si>
  <si>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</si>
  <si>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</si>
  <si>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Телевидение и радиовещание</t>
  </si>
  <si>
    <t>Периодическая печать и издательства</t>
  </si>
  <si>
    <t xml:space="preserve">Мероприятия в области физической культуры и спорта </t>
  </si>
  <si>
    <t xml:space="preserve">Программа развития туризма в муниципальном образовании город Александров  на период  2010-2012 г.г. 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</si>
  <si>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</si>
  <si>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</si>
  <si>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</si>
  <si>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</si>
  <si>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Массовый спорт</t>
  </si>
  <si>
    <t>Физическая культура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</si>
  <si>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</si>
  <si>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</si>
  <si>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</si>
  <si>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</si>
  <si>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</si>
  <si>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</si>
  <si>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ИТОГО РАСХОДОВ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</si>
  <si>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</si>
  <si>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</si>
  <si>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</si>
  <si>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</si>
  <si>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</si>
  <si>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</si>
  <si>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</si>
  <si>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</si>
  <si>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</si>
  <si>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Спорт высших достижений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</si>
  <si>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</si>
  <si>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</si>
  <si>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Муниципальная инвестиционная программа развития сетей уличного освещения г.Александров на 2009-2011 г.г. "Светлый город"</t>
  </si>
  <si>
    <t xml:space="preserve">Прочие мероприятия по благоустройству </t>
  </si>
  <si>
    <t xml:space="preserve">Субсидии телерадиокомпаниям и телерадиоорганизациям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</si>
  <si>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</si>
  <si>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Библиотеки </t>
  </si>
  <si>
    <t>Театры, концертные и другие организации исполнительских искусств</t>
  </si>
  <si>
    <t>Муниципальная целевая программа "Переселение граждан из ветхого и аварийного жилищного фонда в г. Александрове на 2009-2015 г.г."</t>
  </si>
  <si>
    <t>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</si>
  <si>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</si>
  <si>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</si>
  <si>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</si>
  <si>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</si>
  <si>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>Муниципальная целевая программа "Сохранение и развитие культуры города Александрова на 2011-2013 годы"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</si>
  <si>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</si>
  <si>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</si>
  <si>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</si>
  <si>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 xml:space="preserve">Проведение мероприятий для детей 
и молодёжи </t>
  </si>
  <si>
    <t>Защита населения и территории от чрезвычайных ситуаций природного и техногенного характера, гражданская оборона</t>
  </si>
  <si>
    <t>Сумма 2012 год</t>
  </si>
  <si>
    <t>Сумма 2013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</si>
  <si>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</si>
  <si>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</si>
  <si>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</si>
  <si>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703 0102</t>
  </si>
  <si>
    <t>703 0102 0020300</t>
  </si>
  <si>
    <t>703 0104</t>
  </si>
  <si>
    <t>703 0104 0020400</t>
  </si>
  <si>
    <t xml:space="preserve">703 0104 5210600 </t>
  </si>
  <si>
    <t>703 0107</t>
  </si>
  <si>
    <t>703 0107 0200002</t>
  </si>
  <si>
    <t>703 0107 0200003</t>
  </si>
  <si>
    <t>703 0111</t>
  </si>
  <si>
    <t>703 0111 0700500</t>
  </si>
  <si>
    <t>703 0113</t>
  </si>
  <si>
    <t>703 0113 0029900</t>
  </si>
  <si>
    <t>703 0113 0900200</t>
  </si>
  <si>
    <t>703 0113 7951701</t>
  </si>
  <si>
    <t>703 0309</t>
  </si>
  <si>
    <t>703 0309 2190100</t>
  </si>
  <si>
    <t>703 0309 2479900</t>
  </si>
  <si>
    <t>703 0309 5210600</t>
  </si>
  <si>
    <t>703 0707</t>
  </si>
  <si>
    <t xml:space="preserve">703 0707 4310100 </t>
  </si>
  <si>
    <t>703 0707 7951807</t>
  </si>
  <si>
    <t>703 1001</t>
  </si>
  <si>
    <t>703 1001 4910101</t>
  </si>
  <si>
    <t>703 1003</t>
  </si>
  <si>
    <t>703 1003 5053700</t>
  </si>
  <si>
    <t>703 1003 5140100</t>
  </si>
  <si>
    <t>703 1003 7951510</t>
  </si>
  <si>
    <t>703 1102</t>
  </si>
  <si>
    <t>703 1102 5129700</t>
  </si>
  <si>
    <t>703 1301</t>
  </si>
  <si>
    <t>703 1301 0650300</t>
  </si>
  <si>
    <t>730 0103</t>
  </si>
  <si>
    <t>730 0103 0020400</t>
  </si>
  <si>
    <t>730 0103 0021100</t>
  </si>
  <si>
    <t>730 0103 0021200</t>
  </si>
  <si>
    <t>758 0702</t>
  </si>
  <si>
    <t>758 0702 4239900</t>
  </si>
  <si>
    <t>758 0709</t>
  </si>
  <si>
    <t>758 0709 7952007</t>
  </si>
  <si>
    <t>758 0709 7952707</t>
  </si>
  <si>
    <t>758 0801</t>
  </si>
  <si>
    <t>758 0801 4400200</t>
  </si>
  <si>
    <t>758 0801 4409900</t>
  </si>
  <si>
    <t>758 0801 4419900</t>
  </si>
  <si>
    <t>758 0801 4429900</t>
  </si>
  <si>
    <t>758 0801 4439900</t>
  </si>
  <si>
    <t>758 0801 4508500</t>
  </si>
  <si>
    <t>758 0801 7950908</t>
  </si>
  <si>
    <t>758 0801 7951008</t>
  </si>
  <si>
    <t>767 0412</t>
  </si>
  <si>
    <t>767 0412 0929900</t>
  </si>
  <si>
    <t>767 0412 7951404</t>
  </si>
  <si>
    <t>767 1101</t>
  </si>
  <si>
    <t>767 1101 4829900</t>
  </si>
  <si>
    <t>767 1103</t>
  </si>
  <si>
    <t>767 1103 4829900</t>
  </si>
  <si>
    <t xml:space="preserve">к решению Совета народных </t>
  </si>
  <si>
    <t>Вед.Р.ПР.Цел.ст.</t>
  </si>
  <si>
    <t>2</t>
  </si>
  <si>
    <t xml:space="preserve">Наименование </t>
  </si>
  <si>
    <t>Другие вопросы в области социальной политики</t>
  </si>
  <si>
    <t>703 1006 5140100</t>
  </si>
  <si>
    <t>703 1006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</si>
  <si>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</si>
  <si>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депутатов муниципального образования город Александров</t>
  </si>
  <si>
    <t>Дорожное хозяйство (дорожные фонды)</t>
  </si>
  <si>
    <t xml:space="preserve">703 0409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</si>
  <si>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</si>
  <si>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703 0409 5210600</t>
  </si>
  <si>
    <t>Муниципальная адресная программа "Капитальный ремонт многоквартирных домов муниципального образования город Александров"</t>
  </si>
  <si>
    <t>Городская целевая программа "Реконструкция и капитальный  ремонт жилищного фонда на 2008-2015 годы"</t>
  </si>
  <si>
    <t>703 0501 7950105</t>
  </si>
  <si>
    <t>703 0501 7950205</t>
  </si>
  <si>
    <t>703 0502 7950405</t>
  </si>
  <si>
    <t>703 0502 7951305</t>
  </si>
  <si>
    <t>703 0503</t>
  </si>
  <si>
    <t>703 0503 6000100</t>
  </si>
  <si>
    <t>703 0502</t>
  </si>
  <si>
    <t>703 0501</t>
  </si>
  <si>
    <t>703 0503 6000200</t>
  </si>
  <si>
    <t>703 0503 6000300</t>
  </si>
  <si>
    <t>703 0503 6000500</t>
  </si>
  <si>
    <t>703 0503 7950305</t>
  </si>
  <si>
    <t>703 0503 7950605</t>
  </si>
  <si>
    <t>703 0503 7950805</t>
  </si>
  <si>
    <t>703 0503 7951205</t>
  </si>
  <si>
    <t>703 1201 453100</t>
  </si>
  <si>
    <t>703 1201</t>
  </si>
  <si>
    <t xml:space="preserve">703 1202 </t>
  </si>
  <si>
    <t>703 0412</t>
  </si>
  <si>
    <t>703 0412 7951604</t>
  </si>
  <si>
    <t>703 0501 7951105</t>
  </si>
  <si>
    <t>703 0501 7951205</t>
  </si>
  <si>
    <t>Муниципальная целевая программа "Улучшение качества питьевой воды, модернизация системы водоотведения и очистке сточных вод на 2011-2017 г.г. в муниципальном образовании город Александров"</t>
  </si>
  <si>
    <t>703 0502 7951705</t>
  </si>
  <si>
    <t>703 0503 5210600</t>
  </si>
  <si>
    <t>703 0503 7951905</t>
  </si>
  <si>
    <t>Резервный фонд администрации муниципального образования город Александров</t>
  </si>
  <si>
    <t>Целевая муниципальная программа "Противопожарная безопасность учреждений культуры  города Александрова на 2011-2013 годы"</t>
  </si>
  <si>
    <t>Реализация мероприятий долгосрочной целевой программы Владимирской области "Комплексные меры противодействия злоупотреблению наркотиками и их незаконному обороту на 2010-2014 годы"</t>
  </si>
  <si>
    <t>758 0801 5220101</t>
  </si>
  <si>
    <t>767 1101 5210600</t>
  </si>
  <si>
    <t>План 
на 2013 год (2010г.)</t>
  </si>
  <si>
    <t>План 
на 2012 год (2010г.)</t>
  </si>
  <si>
    <t>План 
на 2012 год (2011г.)</t>
  </si>
  <si>
    <t>План 
на 2013 год (2011г.)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</si>
  <si>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</si>
  <si>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703 0113 7950201</t>
  </si>
  <si>
    <t>703 0503 7952205</t>
  </si>
  <si>
    <t>758 0709 7950707</t>
  </si>
  <si>
    <t>758 0709 7951207</t>
  </si>
  <si>
    <t>758 0801 7950508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</si>
  <si>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</si>
  <si>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 xml:space="preserve">Периодическая печать </t>
  </si>
  <si>
    <t>703 0502 7951905</t>
  </si>
  <si>
    <t>703 1202 4570000</t>
  </si>
  <si>
    <t xml:space="preserve">Муниципальная целевая программа "Здоровье и образование на период 2011-2013 годы" </t>
  </si>
  <si>
    <t>Муниципальная целевая программа "Здоровье и образование на период 2011-2013 годы" Александровского района</t>
  </si>
  <si>
    <t>Муниципальная целевая программа на 2011-2013 годы "Безопасность образовательных учреждений" Александровского района</t>
  </si>
  <si>
    <t xml:space="preserve">Муниципальная целевая программа на 2011-2013 годы "Безопасность образовательных учреждений" </t>
  </si>
  <si>
    <t>Муниципальная программа реализации молодежной политики "Я-Александровец на 2011-2013 г.г."</t>
  </si>
  <si>
    <t xml:space="preserve">Учреждения по внешкольной работе с детьми </t>
  </si>
  <si>
    <t>Приложение № 8</t>
  </si>
  <si>
    <t xml:space="preserve">Изменение ведомственной структуры расходов бюджета муниципального образования город Александров на 2012 и 2013 годы,  предусмотренной приложением 7 к решению Совета народных депутатов муниципального образования город Александров "Об утверждении бюджета муниципального образования город Александров на 2011 год и на плановый период 2012 и 2013 годов"       
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</si>
  <si>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</si>
  <si>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</si>
  <si>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Периодические издания, учрежденные органами законодательной и исполнительной власти</t>
  </si>
  <si>
    <t>Муниципальная инвестиционная программа развития уличного освещения города Александрова на 2012-2014  "Светлый город"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</si>
  <si>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год)"</t>
  </si>
  <si>
    <t>Целевая муниципальная программа "Сохранение и развитие культуры города Александров на 2011-2013 г.г."</t>
  </si>
  <si>
    <t>758 0801 7950708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</si>
  <si>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</si>
  <si>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от  30.11.2011 г. № 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</si>
</sst>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color indexed="16"/>
      <name val="Times New Roman"/>
      <family val="1"/>
    </font>
    <font>
      <b/>
      <i/>
      <sz val="9"/>
      <color indexed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9" fillId="0" borderId="0" xfId="0" applyFont="1" applyAlignment="1">
      <alignment horizontal="right" wrapText="1"/>
    </xf>
    <xf numFmtId="180" fontId="10" fillId="0" borderId="10" xfId="0" applyNumberFormat="1" applyFont="1" applyBorder="1" applyAlignment="1">
      <alignment/>
    </xf>
    <xf numFmtId="180" fontId="10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0" fontId="1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180" fontId="13" fillId="33" borderId="10" xfId="0" applyNumberFormat="1" applyFont="1" applyFill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wrapText="1"/>
    </xf>
    <xf numFmtId="0" fontId="13" fillId="33" borderId="10" xfId="0" applyFont="1" applyFill="1" applyBorder="1" applyAlignment="1">
      <alignment/>
    </xf>
    <xf numFmtId="0" fontId="13" fillId="0" borderId="10" xfId="0" applyNumberFormat="1" applyFont="1" applyBorder="1" applyAlignment="1">
      <alignment wrapText="1"/>
    </xf>
    <xf numFmtId="0" fontId="14" fillId="0" borderId="0" xfId="0" applyFont="1" applyAlignment="1">
      <alignment/>
    </xf>
    <xf numFmtId="180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80" fontId="15" fillId="33" borderId="10" xfId="0" applyNumberFormat="1" applyFont="1" applyFill="1" applyBorder="1" applyAlignment="1">
      <alignment/>
    </xf>
    <xf numFmtId="18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80" fontId="15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PageLayoutView="0" workbookViewId="0" topLeftCell="C1">
      <selection activeCell="J8" sqref="J8"/>
    </sheetView>
  </sheetViews>
  <sheetFormatPr defaultColWidth="9.140625" defaultRowHeight="12.75"/>
  <cols>
    <col min="1" max="2" width="9.57421875" style="1" hidden="1" customWidth="1"/>
    <col min="3" max="3" width="49.00390625" style="2" customWidth="1"/>
    <col min="4" max="4" width="14.140625" style="26" customWidth="1"/>
    <col min="5" max="5" width="9.57421875" style="37" hidden="1" customWidth="1"/>
    <col min="6" max="6" width="9.57421875" style="2" hidden="1" customWidth="1"/>
    <col min="7" max="7" width="11.28125" style="2" customWidth="1"/>
    <col min="8" max="8" width="11.421875" style="2" customWidth="1"/>
    <col min="9" max="16384" width="9.140625" style="2" customWidth="1"/>
  </cols>
  <sheetData>
    <row r="1" spans="5:8" ht="12.75">
      <c r="E1" s="88" t="s">
        <v>191</v>
      </c>
      <c r="F1" s="88"/>
      <c r="G1" s="88"/>
      <c r="H1" s="88"/>
    </row>
    <row r="2" spans="4:8" ht="12.75">
      <c r="D2" s="88" t="s">
        <v>125</v>
      </c>
      <c r="E2" s="88"/>
      <c r="F2" s="88"/>
      <c r="G2" s="88"/>
      <c r="H2" s="88"/>
    </row>
    <row r="3" spans="3:8" ht="27.75" customHeight="1">
      <c r="C3" s="4"/>
      <c r="D3" s="89" t="s">
        <v>133</v>
      </c>
      <c r="E3" s="89"/>
      <c r="F3" s="89"/>
      <c r="G3" s="89"/>
      <c r="H3" s="89"/>
    </row>
    <row r="4" spans="5:8" ht="15">
      <c r="E4" s="90" t="s">
        <v>201</v>
      </c>
      <c r="F4" s="90"/>
      <c r="G4" s="90"/>
      <c r="H4" s="90"/>
    </row>
    <row r="6" spans="1:8" s="18" customFormat="1" ht="106.5" customHeight="1">
      <c r="A6" s="38"/>
      <c r="B6" s="38"/>
      <c r="C6" s="87" t="s">
        <v>192</v>
      </c>
      <c r="D6" s="87"/>
      <c r="E6" s="87"/>
      <c r="F6" s="87"/>
      <c r="G6" s="87"/>
      <c r="H6" s="87"/>
    </row>
    <row r="7" spans="5:8" ht="12.75">
      <c r="E7" s="31"/>
      <c r="H7" s="5" t="s">
        <v>28</v>
      </c>
    </row>
    <row r="8" spans="1:8" s="17" customFormat="1" ht="43.5" customHeight="1">
      <c r="A8" s="19" t="s">
        <v>172</v>
      </c>
      <c r="B8" s="19" t="s">
        <v>171</v>
      </c>
      <c r="C8" s="46" t="s">
        <v>128</v>
      </c>
      <c r="D8" s="47" t="s">
        <v>126</v>
      </c>
      <c r="E8" s="48" t="s">
        <v>173</v>
      </c>
      <c r="F8" s="46" t="s">
        <v>174</v>
      </c>
      <c r="G8" s="46" t="s">
        <v>64</v>
      </c>
      <c r="H8" s="46" t="s">
        <v>65</v>
      </c>
    </row>
    <row r="9" spans="1:8" s="10" customFormat="1" ht="12.75">
      <c r="A9" s="21"/>
      <c r="B9" s="21"/>
      <c r="C9" s="49">
        <v>1</v>
      </c>
      <c r="D9" s="50" t="s">
        <v>127</v>
      </c>
      <c r="E9" s="51"/>
      <c r="F9" s="24"/>
      <c r="G9" s="52">
        <v>3</v>
      </c>
      <c r="H9" s="52">
        <v>4</v>
      </c>
    </row>
    <row r="10" spans="1:8" ht="12.75">
      <c r="A10" s="6"/>
      <c r="B10" s="6"/>
      <c r="C10" s="7"/>
      <c r="D10" s="27"/>
      <c r="E10" s="32"/>
      <c r="F10" s="12"/>
      <c r="G10" s="12"/>
      <c r="H10" s="12"/>
    </row>
    <row r="11" spans="1:8" s="10" customFormat="1" ht="25.5">
      <c r="A11" s="8">
        <v>140065.2</v>
      </c>
      <c r="B11" s="8">
        <v>140065.2</v>
      </c>
      <c r="C11" s="45" t="s">
        <v>32</v>
      </c>
      <c r="D11" s="28">
        <v>703</v>
      </c>
      <c r="E11" s="33">
        <f>SUM(E12+E14+E17+E20+E22+E27+E57+E60+E62+E68+E75+E66+E31+E33+E35+E40+E45+E72)</f>
        <v>163420.1</v>
      </c>
      <c r="F11" s="33">
        <f>SUM(F12+F14+F17+F20+F22+F27+F57+F60+F62+F68+F75+F66+F31+F33+F35+F40+F45+F72)</f>
        <v>94840</v>
      </c>
      <c r="G11" s="15">
        <f>SUM(E11-A11)</f>
        <v>23354.899999999994</v>
      </c>
      <c r="H11" s="15">
        <f aca="true" t="shared" si="0" ref="H11:H72">SUM(F11-B11)</f>
        <v>-45225.20000000001</v>
      </c>
    </row>
    <row r="12" spans="1:8" s="68" customFormat="1" ht="30" customHeight="1">
      <c r="A12" s="63">
        <v>872.3</v>
      </c>
      <c r="B12" s="63">
        <v>872.3</v>
      </c>
      <c r="C12" s="64" t="s">
        <v>39</v>
      </c>
      <c r="D12" s="65" t="s">
        <v>69</v>
      </c>
      <c r="E12" s="66">
        <f>SUM(E13)</f>
        <v>377.1</v>
      </c>
      <c r="F12" s="66">
        <f>SUM(F13)</f>
        <v>377.1</v>
      </c>
      <c r="G12" s="67">
        <f aca="true" t="shared" si="1" ref="G12:G30">SUM(E12-A12)</f>
        <v>-495.19999999999993</v>
      </c>
      <c r="H12" s="67">
        <f t="shared" si="0"/>
        <v>-495.19999999999993</v>
      </c>
    </row>
    <row r="13" spans="1:8" ht="12.75">
      <c r="A13" s="6">
        <v>872.3</v>
      </c>
      <c r="B13" s="6">
        <v>872.3</v>
      </c>
      <c r="C13" s="53" t="s">
        <v>0</v>
      </c>
      <c r="D13" s="55" t="s">
        <v>70</v>
      </c>
      <c r="E13" s="34">
        <v>377.1</v>
      </c>
      <c r="F13" s="34">
        <v>377.1</v>
      </c>
      <c r="G13" s="16">
        <f t="shared" si="1"/>
        <v>-495.19999999999993</v>
      </c>
      <c r="H13" s="16">
        <f t="shared" si="0"/>
        <v>-495.19999999999993</v>
      </c>
    </row>
    <row r="14" spans="1:8" s="68" customFormat="1" ht="53.25" customHeight="1">
      <c r="A14" s="63">
        <v>23567.8</v>
      </c>
      <c r="B14" s="63">
        <v>23567.8</v>
      </c>
      <c r="C14" s="64" t="s">
        <v>41</v>
      </c>
      <c r="D14" s="69" t="s">
        <v>71</v>
      </c>
      <c r="E14" s="70">
        <f>SUM(E15:E16)</f>
        <v>25192.5</v>
      </c>
      <c r="F14" s="70">
        <f>SUM(F15:F16)</f>
        <v>25192.5</v>
      </c>
      <c r="G14" s="67">
        <f t="shared" si="1"/>
        <v>1624.7000000000007</v>
      </c>
      <c r="H14" s="67">
        <f t="shared" si="0"/>
        <v>1624.7000000000007</v>
      </c>
    </row>
    <row r="15" spans="1:8" ht="12.75">
      <c r="A15" s="6">
        <v>20278</v>
      </c>
      <c r="B15" s="6">
        <v>20278</v>
      </c>
      <c r="C15" s="53" t="s">
        <v>1</v>
      </c>
      <c r="D15" s="55" t="s">
        <v>72</v>
      </c>
      <c r="E15" s="25">
        <v>21203.8</v>
      </c>
      <c r="F15" s="12">
        <v>21203.8</v>
      </c>
      <c r="G15" s="16">
        <f t="shared" si="1"/>
        <v>925.7999999999993</v>
      </c>
      <c r="H15" s="16">
        <f t="shared" si="0"/>
        <v>925.7999999999993</v>
      </c>
    </row>
    <row r="16" spans="1:8" ht="81" customHeight="1">
      <c r="A16" s="6">
        <v>3289.8</v>
      </c>
      <c r="B16" s="6">
        <v>3289.8</v>
      </c>
      <c r="C16" s="56" t="s">
        <v>49</v>
      </c>
      <c r="D16" s="55" t="s">
        <v>73</v>
      </c>
      <c r="E16" s="34">
        <v>3988.7</v>
      </c>
      <c r="F16" s="16">
        <v>3988.7</v>
      </c>
      <c r="G16" s="16">
        <f t="shared" si="1"/>
        <v>698.8999999999996</v>
      </c>
      <c r="H16" s="16">
        <f t="shared" si="0"/>
        <v>698.8999999999996</v>
      </c>
    </row>
    <row r="17" spans="1:8" s="68" customFormat="1" ht="18" customHeight="1">
      <c r="A17" s="63"/>
      <c r="B17" s="63"/>
      <c r="C17" s="71" t="s">
        <v>66</v>
      </c>
      <c r="D17" s="69" t="s">
        <v>74</v>
      </c>
      <c r="E17" s="66">
        <f>E18+E19</f>
        <v>2000</v>
      </c>
      <c r="F17" s="67">
        <v>0</v>
      </c>
      <c r="G17" s="67">
        <f>SUM(E17-A17)</f>
        <v>2000</v>
      </c>
      <c r="H17" s="67">
        <f t="shared" si="0"/>
        <v>0</v>
      </c>
    </row>
    <row r="18" spans="1:8" ht="25.5">
      <c r="A18" s="6"/>
      <c r="B18" s="6"/>
      <c r="C18" s="56" t="s">
        <v>67</v>
      </c>
      <c r="D18" s="55" t="s">
        <v>75</v>
      </c>
      <c r="E18" s="34">
        <v>1000</v>
      </c>
      <c r="F18" s="16">
        <v>0</v>
      </c>
      <c r="G18" s="16">
        <f t="shared" si="1"/>
        <v>1000</v>
      </c>
      <c r="H18" s="16">
        <f t="shared" si="0"/>
        <v>0</v>
      </c>
    </row>
    <row r="19" spans="1:8" ht="15.75" customHeight="1">
      <c r="A19" s="6"/>
      <c r="B19" s="6"/>
      <c r="C19" s="56" t="s">
        <v>68</v>
      </c>
      <c r="D19" s="55" t="s">
        <v>76</v>
      </c>
      <c r="E19" s="34">
        <v>1000</v>
      </c>
      <c r="F19" s="16">
        <v>0</v>
      </c>
      <c r="G19" s="16">
        <f t="shared" si="1"/>
        <v>1000</v>
      </c>
      <c r="H19" s="16">
        <f t="shared" si="0"/>
        <v>0</v>
      </c>
    </row>
    <row r="20" spans="1:8" s="68" customFormat="1" ht="13.5">
      <c r="A20" s="63">
        <v>1293.9</v>
      </c>
      <c r="B20" s="63">
        <v>1293.9</v>
      </c>
      <c r="C20" s="64" t="s">
        <v>2</v>
      </c>
      <c r="D20" s="69" t="s">
        <v>77</v>
      </c>
      <c r="E20" s="66">
        <f>E21</f>
        <v>1078</v>
      </c>
      <c r="F20" s="67">
        <v>1378</v>
      </c>
      <c r="G20" s="67">
        <f t="shared" si="1"/>
        <v>-215.9000000000001</v>
      </c>
      <c r="H20" s="67">
        <f t="shared" si="0"/>
        <v>84.09999999999991</v>
      </c>
    </row>
    <row r="21" spans="1:8" ht="30.75" customHeight="1">
      <c r="A21" s="6">
        <v>1293.9</v>
      </c>
      <c r="B21" s="6">
        <v>1293.9</v>
      </c>
      <c r="C21" s="53" t="s">
        <v>166</v>
      </c>
      <c r="D21" s="55" t="s">
        <v>78</v>
      </c>
      <c r="E21" s="34">
        <v>1078</v>
      </c>
      <c r="F21" s="16">
        <v>1378</v>
      </c>
      <c r="G21" s="16">
        <f t="shared" si="1"/>
        <v>-215.9000000000001</v>
      </c>
      <c r="H21" s="16">
        <f t="shared" si="0"/>
        <v>84.09999999999991</v>
      </c>
    </row>
    <row r="22" spans="1:8" s="68" customFormat="1" ht="13.5">
      <c r="A22" s="63">
        <v>5166.7</v>
      </c>
      <c r="B22" s="63">
        <v>5166.7</v>
      </c>
      <c r="C22" s="64" t="s">
        <v>3</v>
      </c>
      <c r="D22" s="69" t="s">
        <v>79</v>
      </c>
      <c r="E22" s="66">
        <f>SUM(E23:E26)</f>
        <v>8603.9</v>
      </c>
      <c r="F22" s="66">
        <f>SUM(F23:F26)</f>
        <v>8503.9</v>
      </c>
      <c r="G22" s="67">
        <f t="shared" si="1"/>
        <v>3437.2</v>
      </c>
      <c r="H22" s="67">
        <f t="shared" si="0"/>
        <v>3337.2</v>
      </c>
    </row>
    <row r="23" spans="1:8" ht="31.5" customHeight="1">
      <c r="A23" s="6">
        <v>4191.4</v>
      </c>
      <c r="B23" s="6">
        <v>4191.4</v>
      </c>
      <c r="C23" s="53" t="s">
        <v>34</v>
      </c>
      <c r="D23" s="55" t="s">
        <v>80</v>
      </c>
      <c r="E23" s="34">
        <v>7551</v>
      </c>
      <c r="F23" s="12">
        <v>7551</v>
      </c>
      <c r="G23" s="16">
        <f t="shared" si="1"/>
        <v>3359.6000000000004</v>
      </c>
      <c r="H23" s="16">
        <f t="shared" si="0"/>
        <v>3359.6000000000004</v>
      </c>
    </row>
    <row r="24" spans="1:8" ht="25.5">
      <c r="A24" s="6">
        <v>875.3</v>
      </c>
      <c r="B24" s="6">
        <v>875.3</v>
      </c>
      <c r="C24" s="53" t="s">
        <v>194</v>
      </c>
      <c r="D24" s="55" t="s">
        <v>81</v>
      </c>
      <c r="E24" s="25">
        <v>952.9</v>
      </c>
      <c r="F24" s="25">
        <v>952.9</v>
      </c>
      <c r="G24" s="16">
        <f t="shared" si="1"/>
        <v>77.60000000000002</v>
      </c>
      <c r="H24" s="16">
        <f t="shared" si="0"/>
        <v>77.60000000000002</v>
      </c>
    </row>
    <row r="25" spans="1:8" ht="42.75" customHeight="1">
      <c r="A25" s="6">
        <v>100</v>
      </c>
      <c r="B25" s="6">
        <v>100</v>
      </c>
      <c r="C25" s="53" t="s">
        <v>56</v>
      </c>
      <c r="D25" s="55" t="s">
        <v>82</v>
      </c>
      <c r="E25" s="34">
        <v>0</v>
      </c>
      <c r="F25" s="12">
        <v>0</v>
      </c>
      <c r="G25" s="16">
        <f t="shared" si="1"/>
        <v>-100</v>
      </c>
      <c r="H25" s="16">
        <f t="shared" si="0"/>
        <v>-100</v>
      </c>
    </row>
    <row r="26" spans="1:8" ht="38.25">
      <c r="A26" s="6">
        <v>0</v>
      </c>
      <c r="B26" s="6">
        <v>0</v>
      </c>
      <c r="C26" s="53" t="s">
        <v>56</v>
      </c>
      <c r="D26" s="55" t="s">
        <v>176</v>
      </c>
      <c r="E26" s="34">
        <v>100</v>
      </c>
      <c r="F26" s="12">
        <v>0</v>
      </c>
      <c r="G26" s="16">
        <f t="shared" si="1"/>
        <v>100</v>
      </c>
      <c r="H26" s="16">
        <f t="shared" si="0"/>
        <v>0</v>
      </c>
    </row>
    <row r="27" spans="1:8" s="68" customFormat="1" ht="40.5">
      <c r="A27" s="63">
        <v>3119.4</v>
      </c>
      <c r="B27" s="63">
        <v>3119.4</v>
      </c>
      <c r="C27" s="64" t="s">
        <v>63</v>
      </c>
      <c r="D27" s="69" t="s">
        <v>83</v>
      </c>
      <c r="E27" s="70">
        <v>3101.6</v>
      </c>
      <c r="F27" s="74">
        <f>SUM(F28:F30)</f>
        <v>3270.5</v>
      </c>
      <c r="G27" s="67">
        <f t="shared" si="1"/>
        <v>-17.800000000000182</v>
      </c>
      <c r="H27" s="67">
        <f t="shared" si="0"/>
        <v>151.0999999999999</v>
      </c>
    </row>
    <row r="28" spans="1:8" ht="32.25" customHeight="1">
      <c r="A28" s="6">
        <v>92</v>
      </c>
      <c r="B28" s="6">
        <v>92</v>
      </c>
      <c r="C28" s="53" t="s">
        <v>4</v>
      </c>
      <c r="D28" s="55" t="s">
        <v>84</v>
      </c>
      <c r="E28" s="34">
        <v>98</v>
      </c>
      <c r="F28" s="12">
        <v>98</v>
      </c>
      <c r="G28" s="16">
        <f t="shared" si="1"/>
        <v>6</v>
      </c>
      <c r="H28" s="16">
        <f t="shared" si="0"/>
        <v>6</v>
      </c>
    </row>
    <row r="29" spans="1:8" ht="38.25">
      <c r="A29" s="6">
        <v>86</v>
      </c>
      <c r="B29" s="6">
        <v>86</v>
      </c>
      <c r="C29" s="53" t="s">
        <v>42</v>
      </c>
      <c r="D29" s="55" t="s">
        <v>85</v>
      </c>
      <c r="E29" s="34">
        <v>91.6</v>
      </c>
      <c r="F29" s="12">
        <v>91.6</v>
      </c>
      <c r="G29" s="16">
        <f t="shared" si="1"/>
        <v>5.599999999999994</v>
      </c>
      <c r="H29" s="16">
        <f t="shared" si="0"/>
        <v>5.599999999999994</v>
      </c>
    </row>
    <row r="30" spans="1:8" ht="83.25" customHeight="1">
      <c r="A30" s="6">
        <v>2941.4</v>
      </c>
      <c r="B30" s="6">
        <v>2941.4</v>
      </c>
      <c r="C30" s="56" t="s">
        <v>49</v>
      </c>
      <c r="D30" s="55" t="s">
        <v>86</v>
      </c>
      <c r="E30" s="34">
        <v>2912</v>
      </c>
      <c r="F30" s="12">
        <v>3080.9</v>
      </c>
      <c r="G30" s="16">
        <f t="shared" si="1"/>
        <v>-29.40000000000009</v>
      </c>
      <c r="H30" s="16">
        <f t="shared" si="0"/>
        <v>139.5</v>
      </c>
    </row>
    <row r="31" spans="1:8" s="68" customFormat="1" ht="13.5">
      <c r="A31" s="63"/>
      <c r="B31" s="63"/>
      <c r="C31" s="71" t="s">
        <v>134</v>
      </c>
      <c r="D31" s="69" t="s">
        <v>135</v>
      </c>
      <c r="E31" s="66">
        <f>E32</f>
        <v>35000</v>
      </c>
      <c r="F31" s="74"/>
      <c r="G31" s="67">
        <f>E31-A31</f>
        <v>35000</v>
      </c>
      <c r="H31" s="67">
        <f t="shared" si="0"/>
        <v>0</v>
      </c>
    </row>
    <row r="32" spans="1:8" ht="78.75" customHeight="1">
      <c r="A32" s="6"/>
      <c r="B32" s="6"/>
      <c r="C32" s="56" t="s">
        <v>136</v>
      </c>
      <c r="D32" s="55" t="s">
        <v>137</v>
      </c>
      <c r="E32" s="40">
        <v>35000</v>
      </c>
      <c r="F32" s="12">
        <v>0</v>
      </c>
      <c r="G32" s="16">
        <f>E32-A32</f>
        <v>35000</v>
      </c>
      <c r="H32" s="16">
        <f t="shared" si="0"/>
        <v>0</v>
      </c>
    </row>
    <row r="33" spans="1:8" s="68" customFormat="1" ht="13.5">
      <c r="A33" s="63"/>
      <c r="B33" s="63"/>
      <c r="C33" s="71" t="s">
        <v>5</v>
      </c>
      <c r="D33" s="69" t="s">
        <v>158</v>
      </c>
      <c r="E33" s="75">
        <f>E34</f>
        <v>400</v>
      </c>
      <c r="F33" s="74">
        <v>0</v>
      </c>
      <c r="G33" s="67">
        <f aca="true" t="shared" si="2" ref="G33:G55">E33-A33</f>
        <v>400</v>
      </c>
      <c r="H33" s="67">
        <f t="shared" si="0"/>
        <v>0</v>
      </c>
    </row>
    <row r="34" spans="1:8" ht="54.75" customHeight="1">
      <c r="A34" s="6"/>
      <c r="B34" s="6"/>
      <c r="C34" s="56" t="s">
        <v>197</v>
      </c>
      <c r="D34" s="55" t="s">
        <v>159</v>
      </c>
      <c r="E34" s="40">
        <v>400</v>
      </c>
      <c r="F34" s="12">
        <v>0</v>
      </c>
      <c r="G34" s="16">
        <f t="shared" si="2"/>
        <v>400</v>
      </c>
      <c r="H34" s="16">
        <f t="shared" si="0"/>
        <v>0</v>
      </c>
    </row>
    <row r="35" spans="1:8" s="68" customFormat="1" ht="13.5">
      <c r="A35" s="76">
        <f>A36+A38</f>
        <v>20939</v>
      </c>
      <c r="B35" s="76">
        <f>B36+B38</f>
        <v>20939</v>
      </c>
      <c r="C35" s="77" t="s">
        <v>6</v>
      </c>
      <c r="D35" s="65" t="s">
        <v>147</v>
      </c>
      <c r="E35" s="66">
        <f>SUM(E37:E39)</f>
        <v>39238.3</v>
      </c>
      <c r="F35" s="74">
        <f>F37</f>
        <v>22843.7</v>
      </c>
      <c r="G35" s="67">
        <f t="shared" si="2"/>
        <v>18299.300000000003</v>
      </c>
      <c r="H35" s="67">
        <f t="shared" si="0"/>
        <v>1904.7000000000007</v>
      </c>
    </row>
    <row r="36" spans="1:8" ht="38.25">
      <c r="A36" s="40">
        <v>19939</v>
      </c>
      <c r="B36" s="39">
        <v>19939</v>
      </c>
      <c r="C36" s="57" t="s">
        <v>139</v>
      </c>
      <c r="D36" s="54" t="s">
        <v>140</v>
      </c>
      <c r="E36" s="40"/>
      <c r="F36" s="39"/>
      <c r="G36" s="16">
        <f t="shared" si="2"/>
        <v>-19939</v>
      </c>
      <c r="H36" s="16">
        <f t="shared" si="0"/>
        <v>-19939</v>
      </c>
    </row>
    <row r="37" spans="1:8" s="3" customFormat="1" ht="38.25">
      <c r="A37" s="11"/>
      <c r="B37" s="11"/>
      <c r="C37" s="53" t="s">
        <v>138</v>
      </c>
      <c r="D37" s="55" t="s">
        <v>160</v>
      </c>
      <c r="E37" s="40">
        <v>21738.3</v>
      </c>
      <c r="F37" s="41">
        <v>22843.7</v>
      </c>
      <c r="G37" s="16">
        <v>21738.3</v>
      </c>
      <c r="H37" s="16">
        <f t="shared" si="0"/>
        <v>22843.7</v>
      </c>
    </row>
    <row r="38" spans="1:8" s="14" customFormat="1" ht="38.25">
      <c r="A38" s="40">
        <v>1000</v>
      </c>
      <c r="B38" s="42">
        <v>1000</v>
      </c>
      <c r="C38" s="53" t="s">
        <v>52</v>
      </c>
      <c r="D38" s="55" t="s">
        <v>141</v>
      </c>
      <c r="E38" s="40"/>
      <c r="F38" s="42">
        <v>0</v>
      </c>
      <c r="G38" s="16">
        <f t="shared" si="2"/>
        <v>-1000</v>
      </c>
      <c r="H38" s="16">
        <f t="shared" si="0"/>
        <v>-1000</v>
      </c>
    </row>
    <row r="39" spans="1:8" s="14" customFormat="1" ht="38.25">
      <c r="A39" s="40"/>
      <c r="B39" s="42"/>
      <c r="C39" s="53" t="s">
        <v>52</v>
      </c>
      <c r="D39" s="55" t="s">
        <v>161</v>
      </c>
      <c r="E39" s="40">
        <v>17500</v>
      </c>
      <c r="F39" s="42">
        <v>0</v>
      </c>
      <c r="G39" s="16">
        <f t="shared" si="2"/>
        <v>17500</v>
      </c>
      <c r="H39" s="16">
        <f t="shared" si="0"/>
        <v>0</v>
      </c>
    </row>
    <row r="40" spans="1:8" s="72" customFormat="1" ht="13.5">
      <c r="A40" s="75">
        <v>12535</v>
      </c>
      <c r="B40" s="78">
        <v>12535</v>
      </c>
      <c r="C40" s="77" t="s">
        <v>7</v>
      </c>
      <c r="D40" s="65" t="s">
        <v>146</v>
      </c>
      <c r="E40" s="75">
        <v>3500</v>
      </c>
      <c r="F40" s="78"/>
      <c r="G40" s="67">
        <f t="shared" si="2"/>
        <v>-9035</v>
      </c>
      <c r="H40" s="67">
        <f t="shared" si="0"/>
        <v>-12535</v>
      </c>
    </row>
    <row r="41" spans="1:8" s="14" customFormat="1" ht="51">
      <c r="A41" s="40"/>
      <c r="B41" s="42"/>
      <c r="C41" s="57" t="s">
        <v>162</v>
      </c>
      <c r="D41" s="54" t="s">
        <v>163</v>
      </c>
      <c r="E41" s="40">
        <v>3500</v>
      </c>
      <c r="F41" s="42">
        <v>0</v>
      </c>
      <c r="G41" s="16">
        <f t="shared" si="2"/>
        <v>3500</v>
      </c>
      <c r="H41" s="16">
        <f t="shared" si="0"/>
        <v>0</v>
      </c>
    </row>
    <row r="42" spans="1:8" s="14" customFormat="1" ht="63.75">
      <c r="A42" s="40">
        <v>6035</v>
      </c>
      <c r="B42" s="42">
        <v>6035</v>
      </c>
      <c r="C42" s="58" t="s">
        <v>53</v>
      </c>
      <c r="D42" s="59" t="s">
        <v>183</v>
      </c>
      <c r="E42" s="40"/>
      <c r="F42" s="42">
        <v>0</v>
      </c>
      <c r="G42" s="16">
        <f t="shared" si="2"/>
        <v>-6035</v>
      </c>
      <c r="H42" s="16">
        <f t="shared" si="0"/>
        <v>-6035</v>
      </c>
    </row>
    <row r="43" spans="1:8" s="14" customFormat="1" ht="38.25">
      <c r="A43" s="40">
        <v>1000</v>
      </c>
      <c r="B43" s="42">
        <v>1000</v>
      </c>
      <c r="C43" s="53" t="s">
        <v>30</v>
      </c>
      <c r="D43" s="55" t="s">
        <v>142</v>
      </c>
      <c r="E43" s="40"/>
      <c r="F43" s="42">
        <v>0</v>
      </c>
      <c r="G43" s="16">
        <f t="shared" si="2"/>
        <v>-1000</v>
      </c>
      <c r="H43" s="16">
        <f t="shared" si="0"/>
        <v>-1000</v>
      </c>
    </row>
    <row r="44" spans="1:8" s="14" customFormat="1" ht="51">
      <c r="A44" s="40">
        <v>5500</v>
      </c>
      <c r="B44" s="42">
        <v>5500</v>
      </c>
      <c r="C44" s="53" t="s">
        <v>27</v>
      </c>
      <c r="D44" s="55" t="s">
        <v>143</v>
      </c>
      <c r="E44" s="40"/>
      <c r="F44" s="42">
        <v>0</v>
      </c>
      <c r="G44" s="16">
        <f t="shared" si="2"/>
        <v>-5500</v>
      </c>
      <c r="H44" s="16">
        <f t="shared" si="0"/>
        <v>-5500</v>
      </c>
    </row>
    <row r="45" spans="1:8" s="72" customFormat="1" ht="13.5">
      <c r="A45" s="73">
        <f>A46+A47+A49+A50+A51+A52+A53+A55</f>
        <v>61886.4</v>
      </c>
      <c r="B45" s="73">
        <f>B46+B47+B49+B50+B51+B52+B53+B55</f>
        <v>61886.4</v>
      </c>
      <c r="C45" s="77" t="s">
        <v>8</v>
      </c>
      <c r="D45" s="65" t="s">
        <v>144</v>
      </c>
      <c r="E45" s="66">
        <f>E46+E47+E49+E50+E51+E52+E53+E55+E56+E48+E54</f>
        <v>31477.9</v>
      </c>
      <c r="F45" s="66">
        <f>F46+F47+F49+F50+F51+F52+F53+F55+F56+F48+F54</f>
        <v>21823.5</v>
      </c>
      <c r="G45" s="67">
        <f>E45-A45</f>
        <v>-30408.5</v>
      </c>
      <c r="H45" s="67">
        <f t="shared" si="0"/>
        <v>-40062.9</v>
      </c>
    </row>
    <row r="46" spans="1:8" ht="12.75">
      <c r="A46" s="40">
        <v>7857.2</v>
      </c>
      <c r="B46" s="43">
        <v>7857.2</v>
      </c>
      <c r="C46" s="53" t="s">
        <v>9</v>
      </c>
      <c r="D46" s="55" t="s">
        <v>145</v>
      </c>
      <c r="E46" s="40">
        <v>8324</v>
      </c>
      <c r="F46" s="43">
        <v>9322.9</v>
      </c>
      <c r="G46" s="16">
        <f t="shared" si="2"/>
        <v>466.8000000000002</v>
      </c>
      <c r="H46" s="16">
        <f t="shared" si="0"/>
        <v>1465.6999999999998</v>
      </c>
    </row>
    <row r="47" spans="1:8" s="3" customFormat="1" ht="43.5" customHeight="1">
      <c r="A47" s="40">
        <v>16621.2</v>
      </c>
      <c r="B47" s="41">
        <v>16621.2</v>
      </c>
      <c r="C47" s="53" t="s">
        <v>44</v>
      </c>
      <c r="D47" s="55" t="s">
        <v>148</v>
      </c>
      <c r="E47" s="40"/>
      <c r="F47" s="41">
        <v>9177.9</v>
      </c>
      <c r="G47" s="16">
        <f t="shared" si="2"/>
        <v>-16621.2</v>
      </c>
      <c r="H47" s="16">
        <f t="shared" si="0"/>
        <v>-7443.300000000001</v>
      </c>
    </row>
    <row r="48" spans="1:8" s="14" customFormat="1" ht="72">
      <c r="A48" s="13"/>
      <c r="B48" s="13"/>
      <c r="C48" s="60" t="s">
        <v>136</v>
      </c>
      <c r="D48" s="55" t="s">
        <v>164</v>
      </c>
      <c r="E48" s="44">
        <v>20293.9</v>
      </c>
      <c r="F48" s="23">
        <v>0</v>
      </c>
      <c r="G48" s="16">
        <f t="shared" si="2"/>
        <v>20293.9</v>
      </c>
      <c r="H48" s="16">
        <f t="shared" si="0"/>
        <v>0</v>
      </c>
    </row>
    <row r="49" spans="1:8" s="3" customFormat="1" ht="12.75">
      <c r="A49" s="40">
        <v>2472.7</v>
      </c>
      <c r="B49" s="41">
        <v>2472.7</v>
      </c>
      <c r="C49" s="53" t="s">
        <v>10</v>
      </c>
      <c r="D49" s="55" t="s">
        <v>149</v>
      </c>
      <c r="E49" s="40"/>
      <c r="F49" s="41">
        <v>472.7</v>
      </c>
      <c r="G49" s="16">
        <f t="shared" si="2"/>
        <v>-2472.7</v>
      </c>
      <c r="H49" s="16">
        <f t="shared" si="0"/>
        <v>-1999.9999999999998</v>
      </c>
    </row>
    <row r="50" spans="1:8" s="3" customFormat="1" ht="15" customHeight="1">
      <c r="A50" s="40">
        <v>3700</v>
      </c>
      <c r="B50" s="41">
        <v>3700</v>
      </c>
      <c r="C50" s="53" t="s">
        <v>47</v>
      </c>
      <c r="D50" s="55" t="s">
        <v>150</v>
      </c>
      <c r="E50" s="40">
        <v>800</v>
      </c>
      <c r="F50" s="41">
        <v>700</v>
      </c>
      <c r="G50" s="16">
        <f t="shared" si="2"/>
        <v>-2900</v>
      </c>
      <c r="H50" s="16">
        <f t="shared" si="0"/>
        <v>-3000</v>
      </c>
    </row>
    <row r="51" spans="1:8" ht="51">
      <c r="A51" s="40">
        <v>23235.3</v>
      </c>
      <c r="B51" s="43">
        <v>23235.3</v>
      </c>
      <c r="C51" s="53" t="s">
        <v>45</v>
      </c>
      <c r="D51" s="55" t="s">
        <v>151</v>
      </c>
      <c r="E51" s="40"/>
      <c r="F51" s="43">
        <v>0</v>
      </c>
      <c r="G51" s="16">
        <f t="shared" si="2"/>
        <v>-23235.3</v>
      </c>
      <c r="H51" s="16">
        <f t="shared" si="0"/>
        <v>-23235.3</v>
      </c>
    </row>
    <row r="52" spans="1:8" ht="44.25" customHeight="1">
      <c r="A52" s="40">
        <v>4000</v>
      </c>
      <c r="B52" s="39">
        <v>4000</v>
      </c>
      <c r="C52" s="53" t="s">
        <v>11</v>
      </c>
      <c r="D52" s="55" t="s">
        <v>152</v>
      </c>
      <c r="E52" s="40"/>
      <c r="F52" s="39">
        <v>0</v>
      </c>
      <c r="G52" s="16">
        <f t="shared" si="2"/>
        <v>-4000</v>
      </c>
      <c r="H52" s="16">
        <f t="shared" si="0"/>
        <v>-4000</v>
      </c>
    </row>
    <row r="53" spans="1:8" s="3" customFormat="1" ht="45" customHeight="1">
      <c r="A53" s="40">
        <v>2000</v>
      </c>
      <c r="B53" s="42">
        <v>2000</v>
      </c>
      <c r="C53" s="53" t="s">
        <v>12</v>
      </c>
      <c r="D53" s="55" t="s">
        <v>153</v>
      </c>
      <c r="E53" s="40"/>
      <c r="F53" s="42">
        <v>0</v>
      </c>
      <c r="G53" s="16">
        <f t="shared" si="2"/>
        <v>-2000</v>
      </c>
      <c r="H53" s="16">
        <f t="shared" si="0"/>
        <v>-2000</v>
      </c>
    </row>
    <row r="54" spans="1:8" s="3" customFormat="1" ht="44.25" customHeight="1">
      <c r="A54" s="40"/>
      <c r="B54" s="42"/>
      <c r="C54" s="53" t="s">
        <v>196</v>
      </c>
      <c r="D54" s="55" t="s">
        <v>165</v>
      </c>
      <c r="E54" s="40">
        <v>2000</v>
      </c>
      <c r="F54" s="42">
        <v>2000</v>
      </c>
      <c r="G54" s="16">
        <f t="shared" si="2"/>
        <v>2000</v>
      </c>
      <c r="H54" s="16">
        <f t="shared" si="0"/>
        <v>2000</v>
      </c>
    </row>
    <row r="55" spans="1:8" ht="44.25" customHeight="1">
      <c r="A55" s="40">
        <v>2000</v>
      </c>
      <c r="B55" s="39">
        <v>2000</v>
      </c>
      <c r="C55" s="53" t="s">
        <v>46</v>
      </c>
      <c r="D55" s="55" t="s">
        <v>154</v>
      </c>
      <c r="E55" s="40"/>
      <c r="F55" s="39">
        <v>0</v>
      </c>
      <c r="G55" s="16">
        <f t="shared" si="2"/>
        <v>-2000</v>
      </c>
      <c r="H55" s="16">
        <f t="shared" si="0"/>
        <v>-2000</v>
      </c>
    </row>
    <row r="56" spans="1:8" ht="38.25">
      <c r="A56" s="6">
        <v>0</v>
      </c>
      <c r="B56" s="6">
        <v>0</v>
      </c>
      <c r="C56" s="61" t="s">
        <v>175</v>
      </c>
      <c r="D56" s="62" t="s">
        <v>177</v>
      </c>
      <c r="E56" s="34">
        <v>60</v>
      </c>
      <c r="F56" s="12">
        <v>150</v>
      </c>
      <c r="G56" s="16">
        <f aca="true" t="shared" si="3" ref="G56:H88">SUM(E56-A56)</f>
        <v>60</v>
      </c>
      <c r="H56" s="16">
        <f t="shared" si="0"/>
        <v>150</v>
      </c>
    </row>
    <row r="57" spans="1:8" s="68" customFormat="1" ht="21" customHeight="1">
      <c r="A57" s="63">
        <v>268</v>
      </c>
      <c r="B57" s="63">
        <v>268</v>
      </c>
      <c r="C57" s="64" t="s">
        <v>14</v>
      </c>
      <c r="D57" s="69" t="s">
        <v>87</v>
      </c>
      <c r="E57" s="70">
        <v>178.9</v>
      </c>
      <c r="F57" s="74">
        <v>178.9</v>
      </c>
      <c r="G57" s="67">
        <f t="shared" si="3"/>
        <v>-89.1</v>
      </c>
      <c r="H57" s="67">
        <f t="shared" si="0"/>
        <v>-89.1</v>
      </c>
    </row>
    <row r="58" spans="1:8" ht="25.5">
      <c r="A58" s="6">
        <v>168</v>
      </c>
      <c r="B58" s="6">
        <v>168</v>
      </c>
      <c r="C58" s="53" t="s">
        <v>62</v>
      </c>
      <c r="D58" s="55" t="s">
        <v>88</v>
      </c>
      <c r="E58" s="25">
        <v>178.9</v>
      </c>
      <c r="F58" s="12">
        <v>178.9</v>
      </c>
      <c r="G58" s="16">
        <f t="shared" si="3"/>
        <v>10.900000000000006</v>
      </c>
      <c r="H58" s="16">
        <f t="shared" si="0"/>
        <v>10.900000000000006</v>
      </c>
    </row>
    <row r="59" spans="1:8" ht="25.5">
      <c r="A59" s="6">
        <v>100</v>
      </c>
      <c r="B59" s="6">
        <v>100</v>
      </c>
      <c r="C59" s="53" t="s">
        <v>189</v>
      </c>
      <c r="D59" s="55" t="s">
        <v>89</v>
      </c>
      <c r="E59" s="34"/>
      <c r="F59" s="12"/>
      <c r="G59" s="16">
        <f t="shared" si="3"/>
        <v>-100</v>
      </c>
      <c r="H59" s="16">
        <f t="shared" si="0"/>
        <v>-100</v>
      </c>
    </row>
    <row r="60" spans="1:8" s="72" customFormat="1" ht="17.25" customHeight="1">
      <c r="A60" s="79">
        <v>682</v>
      </c>
      <c r="B60" s="79">
        <v>682</v>
      </c>
      <c r="C60" s="64" t="s">
        <v>21</v>
      </c>
      <c r="D60" s="69" t="s">
        <v>90</v>
      </c>
      <c r="E60" s="80">
        <v>1344.3</v>
      </c>
      <c r="F60" s="81">
        <v>1344.3</v>
      </c>
      <c r="G60" s="67">
        <f t="shared" si="3"/>
        <v>662.3</v>
      </c>
      <c r="H60" s="67">
        <f t="shared" si="0"/>
        <v>662.3</v>
      </c>
    </row>
    <row r="61" spans="1:8" ht="12.75">
      <c r="A61" s="6">
        <v>682</v>
      </c>
      <c r="B61" s="6">
        <v>682</v>
      </c>
      <c r="C61" s="53" t="s">
        <v>22</v>
      </c>
      <c r="D61" s="55" t="s">
        <v>91</v>
      </c>
      <c r="E61" s="25">
        <v>1344.3</v>
      </c>
      <c r="F61" s="12">
        <v>1344.3</v>
      </c>
      <c r="G61" s="16">
        <f t="shared" si="3"/>
        <v>662.3</v>
      </c>
      <c r="H61" s="16">
        <f t="shared" si="0"/>
        <v>662.3</v>
      </c>
    </row>
    <row r="62" spans="1:8" s="68" customFormat="1" ht="13.5">
      <c r="A62" s="76">
        <f>A63+A64+A65</f>
        <v>8134.7</v>
      </c>
      <c r="B62" s="76">
        <f>B63+B64+B65</f>
        <v>8134.7</v>
      </c>
      <c r="C62" s="64" t="s">
        <v>23</v>
      </c>
      <c r="D62" s="69" t="s">
        <v>92</v>
      </c>
      <c r="E62" s="66">
        <f>SUM(E63+E64+E65)</f>
        <v>6143.2</v>
      </c>
      <c r="F62" s="67">
        <f>SUM(F63+F64+F65)</f>
        <v>6143.2</v>
      </c>
      <c r="G62" s="67">
        <f t="shared" si="3"/>
        <v>-1991.5</v>
      </c>
      <c r="H62" s="67">
        <f t="shared" si="0"/>
        <v>-1991.5</v>
      </c>
    </row>
    <row r="63" spans="1:8" ht="43.5" customHeight="1">
      <c r="A63" s="40">
        <v>5240</v>
      </c>
      <c r="B63" s="39">
        <v>5240</v>
      </c>
      <c r="C63" s="53" t="s">
        <v>31</v>
      </c>
      <c r="D63" s="55" t="s">
        <v>93</v>
      </c>
      <c r="E63" s="40">
        <v>6143.2</v>
      </c>
      <c r="F63" s="39">
        <v>6143.2</v>
      </c>
      <c r="G63" s="16">
        <f t="shared" si="3"/>
        <v>903.1999999999998</v>
      </c>
      <c r="H63" s="16">
        <f t="shared" si="0"/>
        <v>903.1999999999998</v>
      </c>
    </row>
    <row r="64" spans="1:8" ht="16.5" customHeight="1">
      <c r="A64" s="6">
        <v>1694.7</v>
      </c>
      <c r="B64" s="6">
        <v>1694.7</v>
      </c>
      <c r="C64" s="53" t="s">
        <v>24</v>
      </c>
      <c r="D64" s="55" t="s">
        <v>94</v>
      </c>
      <c r="E64" s="34"/>
      <c r="F64" s="16"/>
      <c r="G64" s="16">
        <f t="shared" si="3"/>
        <v>-1694.7</v>
      </c>
      <c r="H64" s="16">
        <f t="shared" si="0"/>
        <v>-1694.7</v>
      </c>
    </row>
    <row r="65" spans="1:8" ht="42.75" customHeight="1">
      <c r="A65" s="6">
        <v>1200</v>
      </c>
      <c r="B65" s="6">
        <v>1200</v>
      </c>
      <c r="C65" s="53" t="s">
        <v>132</v>
      </c>
      <c r="D65" s="55" t="s">
        <v>95</v>
      </c>
      <c r="E65" s="34"/>
      <c r="F65" s="12"/>
      <c r="G65" s="16">
        <f t="shared" si="3"/>
        <v>-1200</v>
      </c>
      <c r="H65" s="16">
        <f t="shared" si="0"/>
        <v>-1200</v>
      </c>
    </row>
    <row r="66" spans="1:8" s="68" customFormat="1" ht="13.5">
      <c r="A66" s="63"/>
      <c r="B66" s="63"/>
      <c r="C66" s="64" t="s">
        <v>129</v>
      </c>
      <c r="D66" s="69" t="s">
        <v>131</v>
      </c>
      <c r="E66" s="66">
        <f>SUM(E67)</f>
        <v>1804.9</v>
      </c>
      <c r="F66" s="67">
        <f>SUM(F67)</f>
        <v>1804.9</v>
      </c>
      <c r="G66" s="67">
        <f t="shared" si="3"/>
        <v>1804.9</v>
      </c>
      <c r="H66" s="67">
        <f t="shared" si="0"/>
        <v>1804.9</v>
      </c>
    </row>
    <row r="67" spans="1:8" ht="14.25" customHeight="1">
      <c r="A67" s="6"/>
      <c r="B67" s="6"/>
      <c r="C67" s="53" t="s">
        <v>24</v>
      </c>
      <c r="D67" s="55" t="s">
        <v>130</v>
      </c>
      <c r="E67" s="34">
        <v>1804.9</v>
      </c>
      <c r="F67" s="16">
        <v>1804.9</v>
      </c>
      <c r="G67" s="16">
        <f t="shared" si="3"/>
        <v>1804.9</v>
      </c>
      <c r="H67" s="16">
        <f t="shared" si="0"/>
        <v>1804.9</v>
      </c>
    </row>
    <row r="68" spans="1:8" s="68" customFormat="1" ht="14.25" customHeight="1">
      <c r="A68" s="63">
        <v>500</v>
      </c>
      <c r="B68" s="63">
        <v>500</v>
      </c>
      <c r="C68" s="64" t="s">
        <v>25</v>
      </c>
      <c r="D68" s="69" t="s">
        <v>96</v>
      </c>
      <c r="E68" s="66">
        <v>532.5</v>
      </c>
      <c r="F68" s="67">
        <v>532.5</v>
      </c>
      <c r="G68" s="67">
        <f t="shared" si="3"/>
        <v>32.5</v>
      </c>
      <c r="H68" s="67">
        <f t="shared" si="0"/>
        <v>32.5</v>
      </c>
    </row>
    <row r="69" spans="1:8" ht="20.25" customHeight="1">
      <c r="A69" s="6">
        <v>500</v>
      </c>
      <c r="B69" s="6">
        <v>500</v>
      </c>
      <c r="C69" s="53" t="s">
        <v>19</v>
      </c>
      <c r="D69" s="55" t="s">
        <v>97</v>
      </c>
      <c r="E69" s="34">
        <v>532.5</v>
      </c>
      <c r="F69" s="16">
        <v>532.5</v>
      </c>
      <c r="G69" s="16">
        <f t="shared" si="3"/>
        <v>32.5</v>
      </c>
      <c r="H69" s="16">
        <f t="shared" si="0"/>
        <v>32.5</v>
      </c>
    </row>
    <row r="70" spans="1:8" s="68" customFormat="1" ht="13.5">
      <c r="A70" s="75">
        <f>A71</f>
        <v>200</v>
      </c>
      <c r="B70" s="82">
        <f>B71</f>
        <v>200</v>
      </c>
      <c r="C70" s="64" t="s">
        <v>17</v>
      </c>
      <c r="D70" s="69" t="s">
        <v>156</v>
      </c>
      <c r="E70" s="75"/>
      <c r="F70" s="82"/>
      <c r="G70" s="67">
        <f t="shared" si="3"/>
        <v>-200</v>
      </c>
      <c r="H70" s="67">
        <f t="shared" si="0"/>
        <v>-200</v>
      </c>
    </row>
    <row r="71" spans="1:8" ht="19.5" customHeight="1">
      <c r="A71" s="40">
        <v>200</v>
      </c>
      <c r="B71" s="43">
        <v>200</v>
      </c>
      <c r="C71" s="53" t="s">
        <v>48</v>
      </c>
      <c r="D71" s="55" t="s">
        <v>155</v>
      </c>
      <c r="E71" s="40"/>
      <c r="F71" s="43"/>
      <c r="G71" s="16">
        <f t="shared" si="3"/>
        <v>-200</v>
      </c>
      <c r="H71" s="16">
        <f t="shared" si="0"/>
        <v>-200</v>
      </c>
    </row>
    <row r="72" spans="1:8" s="68" customFormat="1" ht="13.5">
      <c r="A72" s="75">
        <f>A73</f>
        <v>400</v>
      </c>
      <c r="B72" s="83">
        <f>B73</f>
        <v>400</v>
      </c>
      <c r="C72" s="64" t="s">
        <v>18</v>
      </c>
      <c r="D72" s="69" t="s">
        <v>157</v>
      </c>
      <c r="E72" s="75">
        <v>447</v>
      </c>
      <c r="F72" s="83">
        <f>F74</f>
        <v>447</v>
      </c>
      <c r="G72" s="67">
        <f>E72-A72</f>
        <v>47</v>
      </c>
      <c r="H72" s="67">
        <f t="shared" si="0"/>
        <v>47</v>
      </c>
    </row>
    <row r="73" spans="1:8" ht="25.5">
      <c r="A73" s="40">
        <v>400</v>
      </c>
      <c r="B73" s="39">
        <v>400</v>
      </c>
      <c r="C73" s="53" t="s">
        <v>195</v>
      </c>
      <c r="D73" s="55" t="s">
        <v>184</v>
      </c>
      <c r="E73" s="40"/>
      <c r="F73" s="39"/>
      <c r="G73" s="16">
        <f>E73-A73</f>
        <v>-400</v>
      </c>
      <c r="H73" s="16">
        <f>F73-B73</f>
        <v>-400</v>
      </c>
    </row>
    <row r="74" spans="1:8" ht="15.75" customHeight="1">
      <c r="A74" s="40"/>
      <c r="B74" s="39"/>
      <c r="C74" s="53" t="s">
        <v>182</v>
      </c>
      <c r="D74" s="55" t="s">
        <v>184</v>
      </c>
      <c r="E74" s="40">
        <v>447</v>
      </c>
      <c r="F74" s="39">
        <v>447</v>
      </c>
      <c r="G74" s="16">
        <f t="shared" si="3"/>
        <v>447</v>
      </c>
      <c r="H74" s="16">
        <f t="shared" si="3"/>
        <v>447</v>
      </c>
    </row>
    <row r="75" spans="1:8" s="68" customFormat="1" ht="27">
      <c r="A75" s="63">
        <v>500</v>
      </c>
      <c r="B75" s="63">
        <v>500</v>
      </c>
      <c r="C75" s="64" t="s">
        <v>54</v>
      </c>
      <c r="D75" s="69" t="s">
        <v>98</v>
      </c>
      <c r="E75" s="66">
        <v>3000</v>
      </c>
      <c r="F75" s="67">
        <f>SUM(F76)</f>
        <v>1000</v>
      </c>
      <c r="G75" s="67">
        <f t="shared" si="3"/>
        <v>2500</v>
      </c>
      <c r="H75" s="67">
        <f t="shared" si="3"/>
        <v>500</v>
      </c>
    </row>
    <row r="76" spans="1:8" ht="21" customHeight="1">
      <c r="A76" s="6">
        <v>500</v>
      </c>
      <c r="B76" s="6">
        <v>500</v>
      </c>
      <c r="C76" s="53" t="s">
        <v>55</v>
      </c>
      <c r="D76" s="55" t="s">
        <v>99</v>
      </c>
      <c r="E76" s="34">
        <v>3000</v>
      </c>
      <c r="F76" s="16">
        <v>1000</v>
      </c>
      <c r="G76" s="16">
        <f t="shared" si="3"/>
        <v>2500</v>
      </c>
      <c r="H76" s="16">
        <f t="shared" si="3"/>
        <v>500</v>
      </c>
    </row>
    <row r="77" spans="1:8" s="10" customFormat="1" ht="30" customHeight="1">
      <c r="A77" s="8">
        <v>4118.1</v>
      </c>
      <c r="B77" s="8">
        <v>4118.1</v>
      </c>
      <c r="C77" s="45" t="s">
        <v>61</v>
      </c>
      <c r="D77" s="28">
        <v>730</v>
      </c>
      <c r="E77" s="35">
        <f>SUM(E78)</f>
        <v>3419</v>
      </c>
      <c r="F77" s="35">
        <f>SUM(F78)</f>
        <v>3423.4</v>
      </c>
      <c r="G77" s="15">
        <f t="shared" si="3"/>
        <v>-699.1000000000004</v>
      </c>
      <c r="H77" s="15">
        <f t="shared" si="3"/>
        <v>-694.7000000000003</v>
      </c>
    </row>
    <row r="78" spans="1:8" s="68" customFormat="1" ht="50.25" customHeight="1">
      <c r="A78" s="63">
        <v>4118.1</v>
      </c>
      <c r="B78" s="63">
        <v>4118.1</v>
      </c>
      <c r="C78" s="64" t="s">
        <v>40</v>
      </c>
      <c r="D78" s="69" t="s">
        <v>100</v>
      </c>
      <c r="E78" s="70">
        <f>SUM(E79:E81)</f>
        <v>3419</v>
      </c>
      <c r="F78" s="70">
        <f>SUM(F79:F81)</f>
        <v>3423.4</v>
      </c>
      <c r="G78" s="67">
        <f t="shared" si="3"/>
        <v>-699.1000000000004</v>
      </c>
      <c r="H78" s="67">
        <f t="shared" si="3"/>
        <v>-694.7000000000003</v>
      </c>
    </row>
    <row r="79" spans="1:8" ht="12.75">
      <c r="A79" s="6">
        <v>2709.7</v>
      </c>
      <c r="B79" s="6">
        <v>2709.7</v>
      </c>
      <c r="C79" s="53" t="s">
        <v>1</v>
      </c>
      <c r="D79" s="55" t="s">
        <v>101</v>
      </c>
      <c r="E79" s="25">
        <v>2459</v>
      </c>
      <c r="F79" s="12">
        <v>2463.4</v>
      </c>
      <c r="G79" s="16">
        <f t="shared" si="3"/>
        <v>-250.69999999999982</v>
      </c>
      <c r="H79" s="16">
        <f t="shared" si="3"/>
        <v>-246.29999999999973</v>
      </c>
    </row>
    <row r="80" spans="1:8" ht="25.5">
      <c r="A80" s="6">
        <v>872.3</v>
      </c>
      <c r="B80" s="6">
        <v>872.3</v>
      </c>
      <c r="C80" s="53" t="s">
        <v>59</v>
      </c>
      <c r="D80" s="55" t="s">
        <v>102</v>
      </c>
      <c r="E80" s="25">
        <v>0</v>
      </c>
      <c r="F80" s="12">
        <v>0</v>
      </c>
      <c r="G80" s="16">
        <f t="shared" si="3"/>
        <v>-872.3</v>
      </c>
      <c r="H80" s="16">
        <f t="shared" si="3"/>
        <v>-872.3</v>
      </c>
    </row>
    <row r="81" spans="1:8" ht="25.5">
      <c r="A81" s="6">
        <v>536.1</v>
      </c>
      <c r="B81" s="6">
        <v>536.1</v>
      </c>
      <c r="C81" s="53" t="s">
        <v>60</v>
      </c>
      <c r="D81" s="55" t="s">
        <v>103</v>
      </c>
      <c r="E81" s="25">
        <v>960</v>
      </c>
      <c r="F81" s="12">
        <v>960</v>
      </c>
      <c r="G81" s="16">
        <f t="shared" si="3"/>
        <v>423.9</v>
      </c>
      <c r="H81" s="16">
        <f t="shared" si="3"/>
        <v>423.9</v>
      </c>
    </row>
    <row r="82" spans="1:8" s="10" customFormat="1" ht="43.5" customHeight="1">
      <c r="A82" s="8">
        <v>91103.1</v>
      </c>
      <c r="B82" s="8">
        <v>91103.1</v>
      </c>
      <c r="C82" s="45" t="s">
        <v>181</v>
      </c>
      <c r="D82" s="28">
        <v>758</v>
      </c>
      <c r="E82" s="33">
        <f>SUM(E83+E85+E90)</f>
        <v>82287.6</v>
      </c>
      <c r="F82" s="33">
        <f>SUM(F83+F85+F90)</f>
        <v>70765.6</v>
      </c>
      <c r="G82" s="15">
        <f t="shared" si="3"/>
        <v>-8815.5</v>
      </c>
      <c r="H82" s="15">
        <f t="shared" si="3"/>
        <v>-20337.5</v>
      </c>
    </row>
    <row r="83" spans="1:8" s="72" customFormat="1" ht="13.5">
      <c r="A83" s="79">
        <v>11957.7</v>
      </c>
      <c r="B83" s="79">
        <v>11957.7</v>
      </c>
      <c r="C83" s="64" t="s">
        <v>13</v>
      </c>
      <c r="D83" s="69" t="s">
        <v>104</v>
      </c>
      <c r="E83" s="66">
        <f>SUM(E84)</f>
        <v>17122.1</v>
      </c>
      <c r="F83" s="66">
        <f>SUM(F84)</f>
        <v>15026.7</v>
      </c>
      <c r="G83" s="67">
        <f t="shared" si="3"/>
        <v>5164.399999999998</v>
      </c>
      <c r="H83" s="67">
        <f t="shared" si="3"/>
        <v>3069</v>
      </c>
    </row>
    <row r="84" spans="1:8" ht="12.75">
      <c r="A84" s="6">
        <v>11957.7</v>
      </c>
      <c r="B84" s="6">
        <v>11957.7</v>
      </c>
      <c r="C84" s="53" t="s">
        <v>190</v>
      </c>
      <c r="D84" s="55" t="s">
        <v>105</v>
      </c>
      <c r="E84" s="34">
        <v>17122.1</v>
      </c>
      <c r="F84" s="12">
        <v>15026.7</v>
      </c>
      <c r="G84" s="16">
        <f t="shared" si="3"/>
        <v>5164.399999999998</v>
      </c>
      <c r="H84" s="16">
        <f t="shared" si="3"/>
        <v>3069</v>
      </c>
    </row>
    <row r="85" spans="1:8" s="68" customFormat="1" ht="13.5" customHeight="1">
      <c r="A85" s="63">
        <v>472.4</v>
      </c>
      <c r="B85" s="63">
        <v>472.4</v>
      </c>
      <c r="C85" s="64" t="s">
        <v>36</v>
      </c>
      <c r="D85" s="69" t="s">
        <v>106</v>
      </c>
      <c r="E85" s="66">
        <f>SUM(E86:E89)</f>
        <v>627</v>
      </c>
      <c r="F85" s="66">
        <f>SUM(F86:F89)</f>
        <v>672</v>
      </c>
      <c r="G85" s="67">
        <f t="shared" si="3"/>
        <v>154.60000000000002</v>
      </c>
      <c r="H85" s="67">
        <f t="shared" si="3"/>
        <v>199.60000000000002</v>
      </c>
    </row>
    <row r="86" spans="1:8" ht="44.25" customHeight="1">
      <c r="A86" s="6">
        <v>56</v>
      </c>
      <c r="B86" s="6">
        <v>56</v>
      </c>
      <c r="C86" s="53" t="s">
        <v>187</v>
      </c>
      <c r="D86" s="55" t="s">
        <v>107</v>
      </c>
      <c r="E86" s="34">
        <v>0</v>
      </c>
      <c r="F86" s="12">
        <v>0</v>
      </c>
      <c r="G86" s="16">
        <f t="shared" si="3"/>
        <v>-56</v>
      </c>
      <c r="H86" s="16">
        <f t="shared" si="3"/>
        <v>-56</v>
      </c>
    </row>
    <row r="87" spans="1:8" ht="29.25" customHeight="1">
      <c r="A87" s="6"/>
      <c r="B87" s="6"/>
      <c r="C87" s="53" t="s">
        <v>188</v>
      </c>
      <c r="D87" s="55" t="s">
        <v>178</v>
      </c>
      <c r="E87" s="34">
        <v>59.6</v>
      </c>
      <c r="F87" s="12">
        <v>59.6</v>
      </c>
      <c r="G87" s="16">
        <f t="shared" si="3"/>
        <v>59.6</v>
      </c>
      <c r="H87" s="16">
        <f t="shared" si="3"/>
        <v>59.6</v>
      </c>
    </row>
    <row r="88" spans="1:8" ht="38.25">
      <c r="A88" s="6">
        <v>416.4</v>
      </c>
      <c r="B88" s="6">
        <v>416.4</v>
      </c>
      <c r="C88" s="53" t="s">
        <v>186</v>
      </c>
      <c r="D88" s="55" t="s">
        <v>108</v>
      </c>
      <c r="E88" s="34">
        <v>0</v>
      </c>
      <c r="F88" s="12">
        <v>0</v>
      </c>
      <c r="G88" s="16">
        <f t="shared" si="3"/>
        <v>-416.4</v>
      </c>
      <c r="H88" s="16">
        <f t="shared" si="3"/>
        <v>-416.4</v>
      </c>
    </row>
    <row r="89" spans="1:8" ht="25.5">
      <c r="A89" s="6"/>
      <c r="B89" s="6"/>
      <c r="C89" s="53" t="s">
        <v>185</v>
      </c>
      <c r="D89" s="55" t="s">
        <v>179</v>
      </c>
      <c r="E89" s="34">
        <v>567.4</v>
      </c>
      <c r="F89" s="12">
        <v>612.4</v>
      </c>
      <c r="G89" s="16">
        <f aca="true" t="shared" si="4" ref="G89:H110">SUM(E89-A89)</f>
        <v>567.4</v>
      </c>
      <c r="H89" s="16">
        <f t="shared" si="4"/>
        <v>612.4</v>
      </c>
    </row>
    <row r="90" spans="1:8" s="68" customFormat="1" ht="13.5">
      <c r="A90" s="63">
        <v>78673</v>
      </c>
      <c r="B90" s="63">
        <v>78673</v>
      </c>
      <c r="C90" s="64" t="s">
        <v>15</v>
      </c>
      <c r="D90" s="69" t="s">
        <v>109</v>
      </c>
      <c r="E90" s="67">
        <f>SUM(E91:E101)</f>
        <v>64538.5</v>
      </c>
      <c r="F90" s="67">
        <f>SUM(F91:F101)</f>
        <v>55066.9</v>
      </c>
      <c r="G90" s="67">
        <f>SUM(E90-A90)</f>
        <v>-14134.5</v>
      </c>
      <c r="H90" s="67">
        <f>SUM(F90-B90)</f>
        <v>-23606.1</v>
      </c>
    </row>
    <row r="91" spans="1:8" ht="25.5">
      <c r="A91" s="6">
        <v>59</v>
      </c>
      <c r="B91" s="6">
        <v>59</v>
      </c>
      <c r="C91" s="53" t="s">
        <v>29</v>
      </c>
      <c r="D91" s="55" t="s">
        <v>110</v>
      </c>
      <c r="E91" s="34">
        <v>58</v>
      </c>
      <c r="F91" s="12">
        <v>58</v>
      </c>
      <c r="G91" s="16">
        <f t="shared" si="4"/>
        <v>-1</v>
      </c>
      <c r="H91" s="16">
        <f t="shared" si="4"/>
        <v>-1</v>
      </c>
    </row>
    <row r="92" spans="1:8" ht="12.75">
      <c r="A92" s="6">
        <v>30265</v>
      </c>
      <c r="B92" s="6">
        <v>30265</v>
      </c>
      <c r="C92" s="53" t="s">
        <v>35</v>
      </c>
      <c r="D92" s="55" t="s">
        <v>111</v>
      </c>
      <c r="E92" s="25">
        <v>27501.8</v>
      </c>
      <c r="F92" s="12">
        <v>27942.3</v>
      </c>
      <c r="G92" s="16">
        <f t="shared" si="4"/>
        <v>-2763.2000000000007</v>
      </c>
      <c r="H92" s="16">
        <f t="shared" si="4"/>
        <v>-2322.7000000000007</v>
      </c>
    </row>
    <row r="93" spans="1:8" ht="12.75">
      <c r="A93" s="20">
        <v>8222</v>
      </c>
      <c r="B93" s="84">
        <v>8222</v>
      </c>
      <c r="C93" s="53" t="s">
        <v>16</v>
      </c>
      <c r="D93" s="55" t="s">
        <v>112</v>
      </c>
      <c r="E93" s="25">
        <v>8763.3</v>
      </c>
      <c r="F93" s="12">
        <v>8863.1</v>
      </c>
      <c r="G93" s="16">
        <f t="shared" si="4"/>
        <v>541.2999999999993</v>
      </c>
      <c r="H93" s="16">
        <f t="shared" si="4"/>
        <v>641.1000000000004</v>
      </c>
    </row>
    <row r="94" spans="1:8" ht="14.25" customHeight="1">
      <c r="A94" s="22">
        <v>9668.4</v>
      </c>
      <c r="B94" s="22">
        <v>9668.4</v>
      </c>
      <c r="C94" s="12" t="s">
        <v>50</v>
      </c>
      <c r="D94" s="85" t="s">
        <v>113</v>
      </c>
      <c r="E94" s="25">
        <v>10331.5</v>
      </c>
      <c r="F94" s="12">
        <v>10434</v>
      </c>
      <c r="G94" s="16">
        <f t="shared" si="4"/>
        <v>663.1000000000004</v>
      </c>
      <c r="H94" s="16">
        <f t="shared" si="4"/>
        <v>765.6000000000004</v>
      </c>
    </row>
    <row r="95" spans="1:8" ht="26.25" customHeight="1">
      <c r="A95" s="22">
        <v>5458.6</v>
      </c>
      <c r="B95" s="22">
        <v>5458.6</v>
      </c>
      <c r="C95" s="53" t="s">
        <v>51</v>
      </c>
      <c r="D95" s="55" t="s">
        <v>114</v>
      </c>
      <c r="E95" s="25">
        <v>5885.3</v>
      </c>
      <c r="F95" s="12">
        <v>5810.9</v>
      </c>
      <c r="G95" s="16">
        <f t="shared" si="4"/>
        <v>426.6999999999998</v>
      </c>
      <c r="H95" s="16">
        <f t="shared" si="4"/>
        <v>352.2999999999993</v>
      </c>
    </row>
    <row r="96" spans="1:8" ht="12.75">
      <c r="A96" s="6">
        <v>300</v>
      </c>
      <c r="B96" s="6">
        <v>300</v>
      </c>
      <c r="C96" s="53" t="s">
        <v>37</v>
      </c>
      <c r="D96" s="55" t="s">
        <v>115</v>
      </c>
      <c r="E96" s="25">
        <v>958.6</v>
      </c>
      <c r="F96" s="12">
        <v>958.6</v>
      </c>
      <c r="G96" s="16">
        <f t="shared" si="4"/>
        <v>658.6</v>
      </c>
      <c r="H96" s="16">
        <f t="shared" si="4"/>
        <v>658.6</v>
      </c>
    </row>
    <row r="97" spans="1:8" ht="57" customHeight="1">
      <c r="A97" s="6">
        <v>0</v>
      </c>
      <c r="B97" s="6">
        <v>0</v>
      </c>
      <c r="C97" s="53" t="s">
        <v>168</v>
      </c>
      <c r="D97" s="55" t="s">
        <v>169</v>
      </c>
      <c r="E97" s="25">
        <v>10</v>
      </c>
      <c r="F97" s="12">
        <v>0</v>
      </c>
      <c r="G97" s="16">
        <f t="shared" si="4"/>
        <v>10</v>
      </c>
      <c r="H97" s="16">
        <f t="shared" si="4"/>
        <v>0</v>
      </c>
    </row>
    <row r="98" spans="1:8" ht="43.5" customHeight="1">
      <c r="A98" s="6">
        <v>1280</v>
      </c>
      <c r="B98" s="6">
        <v>1280</v>
      </c>
      <c r="C98" s="53" t="s">
        <v>57</v>
      </c>
      <c r="D98" s="55" t="s">
        <v>116</v>
      </c>
      <c r="E98" s="34"/>
      <c r="F98" s="12"/>
      <c r="G98" s="16">
        <f t="shared" si="4"/>
        <v>-1280</v>
      </c>
      <c r="H98" s="16">
        <f t="shared" si="4"/>
        <v>-1280</v>
      </c>
    </row>
    <row r="99" spans="1:8" ht="44.25" customHeight="1">
      <c r="A99" s="6"/>
      <c r="B99" s="6"/>
      <c r="C99" s="53" t="s">
        <v>167</v>
      </c>
      <c r="D99" s="55" t="s">
        <v>180</v>
      </c>
      <c r="E99" s="34">
        <v>1030</v>
      </c>
      <c r="F99" s="12">
        <v>1000</v>
      </c>
      <c r="G99" s="16">
        <f t="shared" si="4"/>
        <v>1030</v>
      </c>
      <c r="H99" s="16">
        <f t="shared" si="4"/>
        <v>1000</v>
      </c>
    </row>
    <row r="100" spans="1:8" ht="38.25">
      <c r="A100" s="6">
        <v>23420</v>
      </c>
      <c r="B100" s="6">
        <v>23420</v>
      </c>
      <c r="C100" s="53" t="s">
        <v>58</v>
      </c>
      <c r="D100" s="55" t="s">
        <v>117</v>
      </c>
      <c r="E100" s="34"/>
      <c r="F100" s="12"/>
      <c r="G100" s="16">
        <f t="shared" si="4"/>
        <v>-23420</v>
      </c>
      <c r="H100" s="16">
        <f t="shared" si="4"/>
        <v>-23420</v>
      </c>
    </row>
    <row r="101" spans="1:8" ht="34.5" customHeight="1">
      <c r="A101" s="6"/>
      <c r="B101" s="6"/>
      <c r="C101" s="53" t="s">
        <v>198</v>
      </c>
      <c r="D101" s="55" t="s">
        <v>199</v>
      </c>
      <c r="E101" s="34">
        <v>10000</v>
      </c>
      <c r="F101" s="12"/>
      <c r="G101" s="16">
        <f t="shared" si="4"/>
        <v>10000</v>
      </c>
      <c r="H101" s="16">
        <f t="shared" si="4"/>
        <v>0</v>
      </c>
    </row>
    <row r="102" spans="1:8" s="10" customFormat="1" ht="57.75" customHeight="1">
      <c r="A102" s="8">
        <v>28033.7</v>
      </c>
      <c r="B102" s="8">
        <v>28033.7</v>
      </c>
      <c r="C102" s="45" t="s">
        <v>200</v>
      </c>
      <c r="D102" s="28">
        <v>767</v>
      </c>
      <c r="E102" s="35">
        <f>SUM(E103+E106+E109)</f>
        <v>31194.699999999997</v>
      </c>
      <c r="F102" s="35">
        <f>SUM(F103+F106+F109)</f>
        <v>27543</v>
      </c>
      <c r="G102" s="15">
        <f t="shared" si="4"/>
        <v>3160.9999999999964</v>
      </c>
      <c r="H102" s="15">
        <f t="shared" si="4"/>
        <v>-490.7000000000007</v>
      </c>
    </row>
    <row r="103" spans="1:8" s="72" customFormat="1" ht="20.25" customHeight="1">
      <c r="A103" s="79">
        <v>1448.2</v>
      </c>
      <c r="B103" s="79">
        <v>1448.2</v>
      </c>
      <c r="C103" s="64" t="s">
        <v>5</v>
      </c>
      <c r="D103" s="69" t="s">
        <v>118</v>
      </c>
      <c r="E103" s="80">
        <f>SUM(E104)</f>
        <v>1000.2</v>
      </c>
      <c r="F103" s="80">
        <f>SUM(F104)</f>
        <v>1000.2</v>
      </c>
      <c r="G103" s="67">
        <f t="shared" si="4"/>
        <v>-448</v>
      </c>
      <c r="H103" s="67">
        <f t="shared" si="4"/>
        <v>-448</v>
      </c>
    </row>
    <row r="104" spans="1:8" ht="32.25" customHeight="1">
      <c r="A104" s="6">
        <v>668.2</v>
      </c>
      <c r="B104" s="6">
        <v>668.2</v>
      </c>
      <c r="C104" s="53" t="s">
        <v>193</v>
      </c>
      <c r="D104" s="55" t="s">
        <v>119</v>
      </c>
      <c r="E104" s="25">
        <v>1000.2</v>
      </c>
      <c r="F104" s="12">
        <v>1000.2</v>
      </c>
      <c r="G104" s="16">
        <f t="shared" si="4"/>
        <v>332</v>
      </c>
      <c r="H104" s="16">
        <f t="shared" si="4"/>
        <v>332</v>
      </c>
    </row>
    <row r="105" spans="1:8" ht="30" customHeight="1">
      <c r="A105" s="6">
        <v>780</v>
      </c>
      <c r="B105" s="6">
        <v>780</v>
      </c>
      <c r="C105" s="53" t="s">
        <v>20</v>
      </c>
      <c r="D105" s="55" t="s">
        <v>120</v>
      </c>
      <c r="E105" s="34"/>
      <c r="F105" s="12"/>
      <c r="G105" s="16">
        <f t="shared" si="4"/>
        <v>-780</v>
      </c>
      <c r="H105" s="16">
        <f t="shared" si="4"/>
        <v>-780</v>
      </c>
    </row>
    <row r="106" spans="1:8" s="72" customFormat="1" ht="13.5">
      <c r="A106" s="79">
        <v>12472.4</v>
      </c>
      <c r="B106" s="79">
        <v>12472.4</v>
      </c>
      <c r="C106" s="64" t="s">
        <v>26</v>
      </c>
      <c r="D106" s="69" t="s">
        <v>121</v>
      </c>
      <c r="E106" s="80">
        <f>SUM(E107:E108)</f>
        <v>16724.6</v>
      </c>
      <c r="F106" s="80">
        <f>SUM(F107:F108)</f>
        <v>13925.800000000001</v>
      </c>
      <c r="G106" s="67">
        <f t="shared" si="4"/>
        <v>4252.199999999999</v>
      </c>
      <c r="H106" s="67">
        <f t="shared" si="4"/>
        <v>1453.4000000000015</v>
      </c>
    </row>
    <row r="107" spans="1:8" ht="25.5">
      <c r="A107" s="6">
        <v>12472.4</v>
      </c>
      <c r="B107" s="6">
        <v>12472.4</v>
      </c>
      <c r="C107" s="53" t="s">
        <v>38</v>
      </c>
      <c r="D107" s="55" t="s">
        <v>122</v>
      </c>
      <c r="E107" s="25">
        <v>1502.6</v>
      </c>
      <c r="F107" s="12">
        <v>1502.6</v>
      </c>
      <c r="G107" s="16">
        <f t="shared" si="4"/>
        <v>-10969.8</v>
      </c>
      <c r="H107" s="16">
        <f t="shared" si="4"/>
        <v>-10969.8</v>
      </c>
    </row>
    <row r="108" spans="1:8" ht="84.75" customHeight="1">
      <c r="A108" s="6">
        <v>0</v>
      </c>
      <c r="B108" s="6">
        <v>0</v>
      </c>
      <c r="C108" s="56" t="s">
        <v>49</v>
      </c>
      <c r="D108" s="55" t="s">
        <v>170</v>
      </c>
      <c r="E108" s="25">
        <v>15222</v>
      </c>
      <c r="F108" s="12">
        <v>12423.2</v>
      </c>
      <c r="G108" s="16">
        <f t="shared" si="4"/>
        <v>15222</v>
      </c>
      <c r="H108" s="16">
        <f t="shared" si="4"/>
        <v>12423.2</v>
      </c>
    </row>
    <row r="109" spans="1:8" s="68" customFormat="1" ht="13.5">
      <c r="A109" s="86">
        <v>14113.1</v>
      </c>
      <c r="B109" s="86">
        <v>14113.1</v>
      </c>
      <c r="C109" s="64" t="s">
        <v>43</v>
      </c>
      <c r="D109" s="69" t="s">
        <v>123</v>
      </c>
      <c r="E109" s="70">
        <f>SUM(E110)</f>
        <v>13469.9</v>
      </c>
      <c r="F109" s="74">
        <f>SUM(F110)</f>
        <v>12617</v>
      </c>
      <c r="G109" s="67">
        <f t="shared" si="4"/>
        <v>-643.2000000000007</v>
      </c>
      <c r="H109" s="67">
        <f t="shared" si="4"/>
        <v>-1496.1000000000004</v>
      </c>
    </row>
    <row r="110" spans="1:8" ht="25.5">
      <c r="A110" s="20">
        <v>14113.1</v>
      </c>
      <c r="B110" s="20">
        <v>14113.1</v>
      </c>
      <c r="C110" s="53" t="s">
        <v>38</v>
      </c>
      <c r="D110" s="55" t="s">
        <v>124</v>
      </c>
      <c r="E110" s="25">
        <v>13469.9</v>
      </c>
      <c r="F110" s="12">
        <v>12617</v>
      </c>
      <c r="G110" s="16">
        <f t="shared" si="4"/>
        <v>-643.2000000000007</v>
      </c>
      <c r="H110" s="16">
        <f t="shared" si="4"/>
        <v>-1496.1000000000004</v>
      </c>
    </row>
    <row r="111" spans="1:8" s="17" customFormat="1" ht="18" customHeight="1">
      <c r="A111" s="1">
        <v>263320.1</v>
      </c>
      <c r="B111" s="1">
        <v>263320.1</v>
      </c>
      <c r="C111" s="9" t="s">
        <v>33</v>
      </c>
      <c r="D111" s="29"/>
      <c r="E111" s="33">
        <f>SUM(E11+E77+E82+E102)</f>
        <v>280321.4</v>
      </c>
      <c r="F111" s="33">
        <f>SUM(F11+F77+F82+F102)</f>
        <v>196572</v>
      </c>
      <c r="G111" s="16">
        <f>SUM(E111-A111)</f>
        <v>17001.300000000047</v>
      </c>
      <c r="H111" s="16">
        <f>SUM(F111-B111)</f>
        <v>-66748.09999999998</v>
      </c>
    </row>
    <row r="112" ht="12.75">
      <c r="E112" s="36"/>
    </row>
    <row r="113" spans="1:5" ht="12.75">
      <c r="A113" s="30">
        <v>162119.7</v>
      </c>
      <c r="B113" s="30">
        <v>162119.7</v>
      </c>
      <c r="E113" s="36"/>
    </row>
    <row r="114" ht="12.75">
      <c r="E114" s="36"/>
    </row>
    <row r="115" ht="12.75">
      <c r="E115" s="36"/>
    </row>
    <row r="116" ht="12.75">
      <c r="E116" s="36"/>
    </row>
    <row r="117" ht="12.75">
      <c r="E117" s="36"/>
    </row>
    <row r="118" ht="12.75">
      <c r="E118" s="36"/>
    </row>
    <row r="119" ht="12.75">
      <c r="E119" s="36"/>
    </row>
    <row r="120" ht="12.75">
      <c r="E120" s="36"/>
    </row>
    <row r="121" ht="12.75">
      <c r="E121" s="36"/>
    </row>
    <row r="122" ht="12.75">
      <c r="E122" s="36"/>
    </row>
    <row r="123" ht="12.75">
      <c r="E123" s="36"/>
    </row>
    <row r="124" ht="12.75">
      <c r="E124" s="36"/>
    </row>
    <row r="125" ht="12.75">
      <c r="E125" s="36"/>
    </row>
    <row r="126" ht="12.75">
      <c r="E126" s="36"/>
    </row>
    <row r="127" ht="12.75">
      <c r="E127" s="36"/>
    </row>
    <row r="128" ht="12.75">
      <c r="E128" s="36"/>
    </row>
    <row r="129" ht="12.75">
      <c r="E129" s="36"/>
    </row>
    <row r="130" ht="12.75">
      <c r="E130" s="36"/>
    </row>
    <row r="131" ht="12.75">
      <c r="E131" s="36"/>
    </row>
    <row r="132" ht="12.75">
      <c r="E132" s="36"/>
    </row>
    <row r="133" ht="12.75">
      <c r="E133" s="36"/>
    </row>
    <row r="134" ht="12.75">
      <c r="E134" s="36"/>
    </row>
    <row r="135" ht="12.75">
      <c r="E135" s="36"/>
    </row>
    <row r="136" ht="12.75">
      <c r="E136" s="36"/>
    </row>
    <row r="137" ht="12.75">
      <c r="E137" s="36"/>
    </row>
    <row r="138" ht="12.75">
      <c r="E138" s="36"/>
    </row>
    <row r="139" ht="12.75">
      <c r="E139" s="36"/>
    </row>
    <row r="140" ht="12.75">
      <c r="E140" s="36"/>
    </row>
    <row r="141" ht="12.75">
      <c r="E141" s="36"/>
    </row>
    <row r="142" ht="12.75">
      <c r="E142" s="36"/>
    </row>
    <row r="143" ht="12.75">
      <c r="E143" s="36"/>
    </row>
    <row r="144" ht="12.75">
      <c r="E144" s="36"/>
    </row>
    <row r="145" ht="12.75">
      <c r="E145" s="36"/>
    </row>
    <row r="146" ht="12.75">
      <c r="E146" s="36"/>
    </row>
    <row r="147" ht="12.75">
      <c r="E147" s="36"/>
    </row>
    <row r="148" ht="12.75">
      <c r="E148" s="36"/>
    </row>
    <row r="149" ht="12.75">
      <c r="E149" s="36"/>
    </row>
    <row r="150" ht="12.75">
      <c r="E150" s="36"/>
    </row>
    <row r="151" ht="12.75">
      <c r="E151" s="36"/>
    </row>
    <row r="152" ht="12.75">
      <c r="E152" s="36"/>
    </row>
    <row r="153" ht="12.75">
      <c r="E153" s="36"/>
    </row>
    <row r="154" ht="12.75">
      <c r="E154" s="36"/>
    </row>
    <row r="155" ht="12.75">
      <c r="E155" s="36"/>
    </row>
    <row r="156" ht="12.75">
      <c r="E156" s="36"/>
    </row>
    <row r="157" ht="12.75">
      <c r="E157" s="36"/>
    </row>
    <row r="158" ht="12.75">
      <c r="E158" s="36"/>
    </row>
    <row r="159" ht="12.75">
      <c r="E159" s="36"/>
    </row>
    <row r="160" ht="12.75">
      <c r="E160" s="36"/>
    </row>
    <row r="161" ht="12.75">
      <c r="E161" s="36"/>
    </row>
    <row r="162" ht="12.75">
      <c r="E162" s="36"/>
    </row>
    <row r="163" ht="12.75">
      <c r="E163" s="36"/>
    </row>
    <row r="164" ht="12.75">
      <c r="E164" s="36"/>
    </row>
    <row r="165" ht="12.75">
      <c r="E165" s="36"/>
    </row>
    <row r="166" ht="12.75">
      <c r="E166" s="36"/>
    </row>
    <row r="167" ht="12.75">
      <c r="E167" s="36"/>
    </row>
    <row r="168" ht="12.75">
      <c r="E168" s="36"/>
    </row>
    <row r="169" ht="12.75">
      <c r="E169" s="36"/>
    </row>
    <row r="170" ht="12.75">
      <c r="E170" s="36"/>
    </row>
    <row r="171" ht="12.75">
      <c r="E171" s="36"/>
    </row>
    <row r="172" ht="12.75">
      <c r="E172" s="36"/>
    </row>
    <row r="173" ht="12.75">
      <c r="E173" s="36"/>
    </row>
    <row r="174" ht="12.75">
      <c r="E174" s="36"/>
    </row>
    <row r="175" ht="12.75">
      <c r="E175" s="36"/>
    </row>
    <row r="176" ht="12.75">
      <c r="E176" s="36"/>
    </row>
    <row r="177" ht="12.75">
      <c r="E177" s="36"/>
    </row>
    <row r="178" ht="12.75">
      <c r="E178" s="36"/>
    </row>
    <row r="179" ht="12.75">
      <c r="E179" s="36"/>
    </row>
    <row r="180" ht="12.75">
      <c r="E180" s="36"/>
    </row>
    <row r="181" ht="12.75">
      <c r="E181" s="36"/>
    </row>
    <row r="182" ht="12.75">
      <c r="E182" s="36"/>
    </row>
    <row r="183" ht="12.75">
      <c r="E183" s="36"/>
    </row>
    <row r="184" ht="12.75">
      <c r="E184" s="36"/>
    </row>
    <row r="185" ht="12.75">
      <c r="E185" s="36"/>
    </row>
    <row r="186" ht="12.75">
      <c r="E186" s="36"/>
    </row>
    <row r="187" ht="12.75">
      <c r="E187" s="36"/>
    </row>
    <row r="188" ht="12.75">
      <c r="E188" s="36"/>
    </row>
    <row r="189" ht="12.75">
      <c r="E189" s="36"/>
    </row>
    <row r="190" ht="12.75">
      <c r="E190" s="36"/>
    </row>
    <row r="191" ht="12.75">
      <c r="E191" s="36"/>
    </row>
    <row r="192" ht="12.75">
      <c r="E192" s="36"/>
    </row>
    <row r="193" ht="12.75">
      <c r="E193" s="36"/>
    </row>
    <row r="194" ht="12.75">
      <c r="E194" s="36"/>
    </row>
    <row r="195" ht="12.75">
      <c r="E195" s="36"/>
    </row>
    <row r="196" ht="12.75">
      <c r="E196" s="36"/>
    </row>
    <row r="197" ht="12.75">
      <c r="E197" s="36"/>
    </row>
    <row r="198" ht="12.75">
      <c r="E198" s="36"/>
    </row>
    <row r="199" ht="12.75">
      <c r="E199" s="36"/>
    </row>
    <row r="200" ht="12.75">
      <c r="E200" s="36"/>
    </row>
    <row r="201" ht="12.75">
      <c r="E201" s="36"/>
    </row>
    <row r="202" ht="12.75">
      <c r="E202" s="36"/>
    </row>
    <row r="203" ht="12.75">
      <c r="E203" s="36"/>
    </row>
    <row r="204" ht="12.75">
      <c r="E204" s="36"/>
    </row>
    <row r="205" ht="12.75">
      <c r="E205" s="36"/>
    </row>
    <row r="206" ht="12.75">
      <c r="E206" s="36"/>
    </row>
    <row r="207" ht="12.75">
      <c r="E207" s="36"/>
    </row>
    <row r="208" ht="12.75">
      <c r="E208" s="36"/>
    </row>
    <row r="209" ht="12.75">
      <c r="E209" s="36"/>
    </row>
    <row r="210" ht="12.75">
      <c r="E210" s="36"/>
    </row>
    <row r="211" ht="12.75">
      <c r="E211" s="36"/>
    </row>
    <row r="212" ht="12.75">
      <c r="E212" s="36"/>
    </row>
    <row r="213" ht="12.75">
      <c r="E213" s="36"/>
    </row>
    <row r="214" ht="12.75">
      <c r="E214" s="36"/>
    </row>
    <row r="215" ht="12.75">
      <c r="E215" s="36"/>
    </row>
    <row r="216" ht="12.75">
      <c r="E216" s="36"/>
    </row>
    <row r="217" ht="12.75">
      <c r="E217" s="36"/>
    </row>
    <row r="218" ht="12.75">
      <c r="E218" s="36"/>
    </row>
    <row r="219" ht="12.75">
      <c r="E219" s="36"/>
    </row>
    <row r="220" ht="12.75">
      <c r="E220" s="36"/>
    </row>
    <row r="221" ht="12.75">
      <c r="E221" s="36"/>
    </row>
    <row r="222" ht="12.75">
      <c r="E222" s="36"/>
    </row>
    <row r="223" ht="12.75">
      <c r="E223" s="36"/>
    </row>
    <row r="224" ht="12.75">
      <c r="E224" s="36"/>
    </row>
    <row r="225" ht="12.75">
      <c r="E225" s="36"/>
    </row>
    <row r="226" ht="12.75">
      <c r="E226" s="36"/>
    </row>
    <row r="227" ht="12.75">
      <c r="E227" s="36"/>
    </row>
    <row r="228" ht="12.75">
      <c r="E228" s="36"/>
    </row>
    <row r="229" ht="12.75">
      <c r="E229" s="36"/>
    </row>
    <row r="230" ht="12.75">
      <c r="E230" s="36"/>
    </row>
    <row r="231" ht="12.75">
      <c r="E231" s="36"/>
    </row>
    <row r="232" ht="12.75">
      <c r="E232" s="36"/>
    </row>
    <row r="233" ht="12.75">
      <c r="E233" s="36"/>
    </row>
    <row r="234" ht="12.75">
      <c r="E234" s="36"/>
    </row>
    <row r="235" ht="12.75">
      <c r="E235" s="36"/>
    </row>
    <row r="236" ht="12.75">
      <c r="E236" s="36"/>
    </row>
    <row r="237" ht="12.75">
      <c r="E237" s="36"/>
    </row>
    <row r="238" ht="12.75">
      <c r="E238" s="36"/>
    </row>
    <row r="239" ht="12.75">
      <c r="E239" s="36"/>
    </row>
    <row r="240" ht="12.75">
      <c r="E240" s="36"/>
    </row>
    <row r="241" ht="12.75">
      <c r="E241" s="36"/>
    </row>
    <row r="242" ht="12.75">
      <c r="E242" s="36"/>
    </row>
    <row r="243" ht="12.75">
      <c r="E243" s="36"/>
    </row>
    <row r="244" ht="12.75">
      <c r="E244" s="36"/>
    </row>
    <row r="245" ht="12.75">
      <c r="E245" s="36"/>
    </row>
    <row r="246" ht="12.75">
      <c r="E246" s="36"/>
    </row>
    <row r="247" ht="12.75">
      <c r="E247" s="36"/>
    </row>
    <row r="248" ht="12.75">
      <c r="E248" s="36"/>
    </row>
    <row r="249" ht="12.75">
      <c r="E249" s="36"/>
    </row>
    <row r="250" ht="12.75">
      <c r="E250" s="36"/>
    </row>
    <row r="251" ht="12.75">
      <c r="E251" s="36"/>
    </row>
    <row r="252" ht="12.75">
      <c r="E252" s="36"/>
    </row>
    <row r="253" ht="12.75">
      <c r="E253" s="36"/>
    </row>
    <row r="254" ht="12.75">
      <c r="E254" s="36"/>
    </row>
    <row r="255" ht="12.75">
      <c r="E255" s="36"/>
    </row>
    <row r="256" ht="12.75">
      <c r="E256" s="36"/>
    </row>
    <row r="257" ht="12.75">
      <c r="E257" s="36"/>
    </row>
    <row r="258" ht="12.75">
      <c r="E258" s="36"/>
    </row>
    <row r="259" ht="12.75">
      <c r="E259" s="36"/>
    </row>
    <row r="260" ht="12.75">
      <c r="E260" s="36"/>
    </row>
    <row r="261" ht="12.75">
      <c r="E261" s="36"/>
    </row>
    <row r="262" ht="12.75">
      <c r="E262" s="36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6"/>
    </row>
    <row r="268" ht="12.75">
      <c r="E268" s="36"/>
    </row>
    <row r="269" ht="12.75">
      <c r="E269" s="36"/>
    </row>
    <row r="270" ht="12.75">
      <c r="E270" s="36"/>
    </row>
    <row r="271" ht="12.75">
      <c r="E271" s="36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  <row r="276" ht="12.75">
      <c r="E276" s="36"/>
    </row>
    <row r="277" ht="12.75">
      <c r="E277" s="36"/>
    </row>
    <row r="278" ht="12.75">
      <c r="E278" s="36"/>
    </row>
    <row r="279" ht="12.75">
      <c r="E279" s="36"/>
    </row>
    <row r="280" ht="12.75">
      <c r="E280" s="36"/>
    </row>
    <row r="281" ht="12.75">
      <c r="E281" s="36"/>
    </row>
    <row r="282" ht="12.75">
      <c r="E282" s="36"/>
    </row>
    <row r="283" ht="12.75">
      <c r="E283" s="36"/>
    </row>
    <row r="284" ht="12.75">
      <c r="E284" s="36"/>
    </row>
    <row r="285" ht="12.75">
      <c r="E285" s="36"/>
    </row>
    <row r="286" ht="12.75">
      <c r="E286" s="36"/>
    </row>
    <row r="287" ht="12.75">
      <c r="E287" s="36"/>
    </row>
    <row r="288" ht="12.75">
      <c r="E288" s="36"/>
    </row>
    <row r="289" ht="12.75">
      <c r="E289" s="36"/>
    </row>
    <row r="290" ht="12.75">
      <c r="E290" s="36"/>
    </row>
    <row r="291" ht="12.75">
      <c r="E291" s="36"/>
    </row>
    <row r="292" ht="12.75">
      <c r="E292" s="36"/>
    </row>
    <row r="293" ht="12.75">
      <c r="E293" s="36"/>
    </row>
    <row r="294" ht="12.75">
      <c r="E294" s="36"/>
    </row>
    <row r="295" ht="12.75">
      <c r="E295" s="36"/>
    </row>
    <row r="296" ht="12.75">
      <c r="E296" s="36"/>
    </row>
    <row r="297" ht="12.75">
      <c r="E297" s="36"/>
    </row>
    <row r="298" ht="12.75">
      <c r="E298" s="36"/>
    </row>
    <row r="299" ht="12.75">
      <c r="E299" s="36"/>
    </row>
    <row r="300" ht="12.75">
      <c r="E300" s="36"/>
    </row>
    <row r="301" ht="12.75">
      <c r="E301" s="36"/>
    </row>
    <row r="302" ht="12.75">
      <c r="E302" s="36"/>
    </row>
    <row r="303" ht="12.75">
      <c r="E303" s="36"/>
    </row>
    <row r="304" ht="12.75">
      <c r="E304" s="36"/>
    </row>
    <row r="305" ht="12.75">
      <c r="E305" s="36"/>
    </row>
    <row r="306" ht="12.75">
      <c r="E306" s="36"/>
    </row>
    <row r="307" ht="12.75">
      <c r="E307" s="36"/>
    </row>
    <row r="308" ht="12.75">
      <c r="E308" s="36"/>
    </row>
    <row r="309" ht="12.75">
      <c r="E309" s="36"/>
    </row>
    <row r="310" ht="12.75">
      <c r="E310" s="36"/>
    </row>
    <row r="311" ht="12.75">
      <c r="E311" s="36"/>
    </row>
    <row r="312" ht="12.75">
      <c r="E312" s="36"/>
    </row>
    <row r="313" ht="12.75">
      <c r="E313" s="36"/>
    </row>
    <row r="314" ht="12.75">
      <c r="E314" s="36"/>
    </row>
    <row r="315" ht="12.75">
      <c r="E315" s="36"/>
    </row>
    <row r="316" ht="12.75">
      <c r="E316" s="36"/>
    </row>
    <row r="317" ht="12.75">
      <c r="E317" s="36"/>
    </row>
    <row r="318" ht="12.75">
      <c r="E318" s="36"/>
    </row>
    <row r="319" ht="12.75">
      <c r="E319" s="36"/>
    </row>
    <row r="320" ht="12.75">
      <c r="E320" s="36"/>
    </row>
    <row r="321" ht="12.75">
      <c r="E321" s="36"/>
    </row>
    <row r="322" ht="12.75">
      <c r="E322" s="36"/>
    </row>
    <row r="323" ht="12.75">
      <c r="E323" s="36"/>
    </row>
    <row r="324" ht="12.75">
      <c r="E324" s="36"/>
    </row>
    <row r="325" ht="12.75">
      <c r="E325" s="36"/>
    </row>
    <row r="326" ht="12.75">
      <c r="E326" s="36"/>
    </row>
    <row r="327" ht="12.75">
      <c r="E327" s="36"/>
    </row>
    <row r="328" ht="12.75">
      <c r="E328" s="36"/>
    </row>
    <row r="329" ht="12.75">
      <c r="E329" s="36"/>
    </row>
    <row r="330" ht="12.75">
      <c r="E330" s="36"/>
    </row>
    <row r="331" ht="12.75">
      <c r="E331" s="36"/>
    </row>
    <row r="332" ht="12.75">
      <c r="E332" s="36"/>
    </row>
    <row r="333" ht="12.75">
      <c r="E333" s="36"/>
    </row>
    <row r="334" ht="12.75">
      <c r="E334" s="36"/>
    </row>
    <row r="335" ht="12.75">
      <c r="E335" s="36"/>
    </row>
    <row r="336" ht="12.75">
      <c r="E336" s="36"/>
    </row>
    <row r="337" ht="12.75">
      <c r="E337" s="36"/>
    </row>
    <row r="338" ht="12.75">
      <c r="E338" s="36"/>
    </row>
    <row r="339" ht="12.75">
      <c r="E339" s="36"/>
    </row>
    <row r="340" ht="12.75">
      <c r="E340" s="36"/>
    </row>
    <row r="341" ht="12.75">
      <c r="E341" s="36"/>
    </row>
    <row r="342" ht="12.75">
      <c r="E342" s="36"/>
    </row>
    <row r="343" ht="12.75">
      <c r="E343" s="36"/>
    </row>
    <row r="344" ht="12.75">
      <c r="E344" s="36"/>
    </row>
    <row r="345" ht="12.75">
      <c r="E345" s="36"/>
    </row>
    <row r="346" ht="12.75">
      <c r="E346" s="36"/>
    </row>
    <row r="347" ht="12.75">
      <c r="E347" s="36"/>
    </row>
    <row r="348" ht="12.75">
      <c r="E348" s="36"/>
    </row>
    <row r="349" ht="12.75">
      <c r="E349" s="36"/>
    </row>
    <row r="350" ht="12.75">
      <c r="E350" s="36"/>
    </row>
    <row r="351" ht="12.75">
      <c r="E351" s="36"/>
    </row>
    <row r="352" ht="12.75">
      <c r="E352" s="36"/>
    </row>
    <row r="353" ht="12.75">
      <c r="E353" s="36"/>
    </row>
    <row r="354" ht="12.75">
      <c r="E354" s="36"/>
    </row>
    <row r="355" ht="12.75">
      <c r="E355" s="36"/>
    </row>
    <row r="356" ht="12.75">
      <c r="E356" s="36"/>
    </row>
    <row r="357" ht="12.75">
      <c r="E357" s="36"/>
    </row>
    <row r="358" ht="12.75">
      <c r="E358" s="36"/>
    </row>
    <row r="359" ht="12.75">
      <c r="E359" s="36"/>
    </row>
    <row r="360" ht="12.75">
      <c r="E360" s="36"/>
    </row>
    <row r="361" ht="12.75">
      <c r="E361" s="36"/>
    </row>
    <row r="362" ht="12.75">
      <c r="E362" s="36"/>
    </row>
    <row r="363" ht="12.75">
      <c r="E363" s="36"/>
    </row>
    <row r="364" ht="12.75">
      <c r="E364" s="36"/>
    </row>
    <row r="365" ht="12.75">
      <c r="E365" s="36"/>
    </row>
    <row r="366" ht="12.75">
      <c r="E366" s="36"/>
    </row>
    <row r="367" ht="12.75">
      <c r="E367" s="36"/>
    </row>
    <row r="368" ht="12.75">
      <c r="E368" s="36"/>
    </row>
    <row r="369" ht="12.75">
      <c r="E369" s="36"/>
    </row>
    <row r="370" ht="12.75">
      <c r="E370" s="36"/>
    </row>
    <row r="371" ht="12.75">
      <c r="E371" s="36"/>
    </row>
    <row r="372" ht="12.75">
      <c r="E372" s="36"/>
    </row>
    <row r="373" ht="12.75">
      <c r="E373" s="36"/>
    </row>
    <row r="374" ht="12.75">
      <c r="E374" s="36"/>
    </row>
    <row r="375" ht="12.75">
      <c r="E375" s="36"/>
    </row>
    <row r="376" ht="12.75">
      <c r="E376" s="36"/>
    </row>
    <row r="377" ht="12.75">
      <c r="E377" s="36"/>
    </row>
    <row r="378" ht="12.75">
      <c r="E378" s="36"/>
    </row>
    <row r="379" ht="12.75">
      <c r="E379" s="36"/>
    </row>
    <row r="380" ht="12.75">
      <c r="E380" s="36"/>
    </row>
    <row r="381" ht="12.75">
      <c r="E381" s="36"/>
    </row>
    <row r="382" ht="12.75">
      <c r="E382" s="36"/>
    </row>
    <row r="383" ht="12.75">
      <c r="E383" s="36"/>
    </row>
    <row r="384" ht="12.75">
      <c r="E384" s="36"/>
    </row>
    <row r="385" ht="12.75">
      <c r="E385" s="36"/>
    </row>
    <row r="386" ht="12.75">
      <c r="E386" s="36"/>
    </row>
    <row r="387" ht="12.75">
      <c r="E387" s="36"/>
    </row>
    <row r="388" ht="12.75">
      <c r="E388" s="36"/>
    </row>
    <row r="389" ht="12.75">
      <c r="E389" s="36"/>
    </row>
    <row r="390" ht="12.75">
      <c r="E390" s="36"/>
    </row>
    <row r="391" ht="12.75">
      <c r="E391" s="36"/>
    </row>
    <row r="392" ht="12.75">
      <c r="E392" s="36"/>
    </row>
    <row r="393" ht="12.75">
      <c r="E393" s="36"/>
    </row>
    <row r="394" ht="12.75">
      <c r="E394" s="36"/>
    </row>
    <row r="395" ht="12.75">
      <c r="E395" s="36"/>
    </row>
    <row r="396" ht="12.75">
      <c r="E396" s="36"/>
    </row>
    <row r="397" ht="12.75">
      <c r="E397" s="36"/>
    </row>
    <row r="398" ht="12.75">
      <c r="E398" s="36"/>
    </row>
    <row r="399" ht="12.75">
      <c r="E399" s="36"/>
    </row>
    <row r="400" ht="12.75">
      <c r="E400" s="36"/>
    </row>
    <row r="401" ht="12.75">
      <c r="E401" s="36"/>
    </row>
    <row r="402" ht="12.75">
      <c r="E402" s="36"/>
    </row>
    <row r="403" ht="12.75">
      <c r="E403" s="36"/>
    </row>
    <row r="404" ht="12.75">
      <c r="E404" s="36"/>
    </row>
    <row r="405" ht="12.75">
      <c r="E405" s="36"/>
    </row>
    <row r="406" ht="12.75">
      <c r="E406" s="36"/>
    </row>
    <row r="407" ht="12.75">
      <c r="E407" s="36"/>
    </row>
    <row r="408" ht="12.75">
      <c r="E408" s="36"/>
    </row>
    <row r="409" ht="12.75">
      <c r="E409" s="36"/>
    </row>
    <row r="410" ht="12.75">
      <c r="E410" s="36"/>
    </row>
    <row r="411" ht="12.75">
      <c r="E411" s="36"/>
    </row>
    <row r="412" ht="12.75">
      <c r="E412" s="36"/>
    </row>
    <row r="413" ht="12.75">
      <c r="E413" s="36"/>
    </row>
    <row r="414" ht="12.75">
      <c r="E414" s="36"/>
    </row>
    <row r="415" ht="12.75">
      <c r="E415" s="36"/>
    </row>
    <row r="416" ht="12.75">
      <c r="E416" s="36"/>
    </row>
    <row r="417" ht="12.75">
      <c r="E417" s="36"/>
    </row>
    <row r="418" ht="12.75">
      <c r="E418" s="36"/>
    </row>
    <row r="419" ht="12.75">
      <c r="E419" s="36"/>
    </row>
    <row r="420" ht="12.75">
      <c r="E420" s="36"/>
    </row>
    <row r="421" ht="12.75">
      <c r="E421" s="36"/>
    </row>
    <row r="422" ht="12.75">
      <c r="E422" s="36"/>
    </row>
    <row r="423" ht="12.75">
      <c r="E423" s="36"/>
    </row>
    <row r="424" ht="12.75">
      <c r="E424" s="36"/>
    </row>
    <row r="425" ht="12.75">
      <c r="E425" s="36"/>
    </row>
    <row r="426" ht="12.75">
      <c r="E426" s="36"/>
    </row>
  </sheetData>
  <sheetProtection/>
  <mergeCells count="5">
    <mergeCell ref="C6:H6"/>
    <mergeCell ref="D2:H2"/>
    <mergeCell ref="D3:H3"/>
    <mergeCell ref="E1:H1"/>
    <mergeCell ref="E4:H4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2011-12-01T08:36:23Z</cp:lastPrinted>
  <dcterms:created xsi:type="dcterms:W3CDTF">1996-10-08T23:32:33Z</dcterms:created>
  <dcterms:modified xsi:type="dcterms:W3CDTF">2011-12-07T11:55:01Z</dcterms:modified>
  <cp:category/>
  <cp:version/>
  <cp:contentType/>
  <cp:contentStatus/>
</cp:coreProperties>
</file>